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ren.falcon\Desktop\SGC\2026\Tablero sustantivo\"/>
    </mc:Choice>
  </mc:AlternateContent>
  <xr:revisionPtr revIDLastSave="0" documentId="13_ncr:1_{170D86FE-EF82-45A8-AF15-47D454858AFB}" xr6:coauthVersionLast="47" xr6:coauthVersionMax="47" xr10:uidLastSave="{00000000-0000-0000-0000-000000000000}"/>
  <bookViews>
    <workbookView xWindow="-110" yWindow="-110" windowWidth="19420" windowHeight="11500" tabRatio="689" xr2:uid="{00000000-000D-0000-FFFF-FFFF00000000}"/>
  </bookViews>
  <sheets>
    <sheet name="PANEL DE CONTROL DISTRITAL" sheetId="14" r:id="rId1"/>
    <sheet name="030151" sheetId="29" r:id="rId2"/>
    <sheet name="030152" sheetId="84" r:id="rId3"/>
    <sheet name="030153" sheetId="85" r:id="rId4"/>
    <sheet name="030154" sheetId="86" r:id="rId5"/>
    <sheet name="030155" sheetId="87" r:id="rId6"/>
    <sheet name="030156" sheetId="88" r:id="rId7"/>
    <sheet name="030157" sheetId="89" r:id="rId8"/>
    <sheet name="030251" sheetId="90" r:id="rId9"/>
    <sheet name="030252" sheetId="91" r:id="rId10"/>
  </sheets>
  <definedNames>
    <definedName name="_xlnm.Print_Titles" localSheetId="1">'030151'!$1:$4</definedName>
    <definedName name="_xlnm.Print_Titles" localSheetId="2">'030152'!$1:$4</definedName>
    <definedName name="_xlnm.Print_Titles" localSheetId="3">'030153'!$1:$4</definedName>
    <definedName name="_xlnm.Print_Titles" localSheetId="4">'030154'!$1:$4</definedName>
    <definedName name="_xlnm.Print_Titles" localSheetId="5">'030155'!$1:$4</definedName>
    <definedName name="_xlnm.Print_Titles" localSheetId="6">'030156'!$1:$4</definedName>
    <definedName name="_xlnm.Print_Titles" localSheetId="7">'030157'!$1:$4</definedName>
    <definedName name="_xlnm.Print_Titles" localSheetId="8">'030251'!$1:$4</definedName>
    <definedName name="_xlnm.Print_Titles" localSheetId="9">'030252'!$1:$4</definedName>
    <definedName name="_xlnm.Print_Titles" localSheetId="0">'PANEL DE CONTROL DISTRITAL'!$1:$4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19" i="90" l="1"/>
  <c r="AV22" i="90"/>
  <c r="K15" i="14"/>
  <c r="H26" i="91" l="1"/>
  <c r="AV25" i="91"/>
  <c r="H25" i="91"/>
  <c r="G25" i="91"/>
  <c r="F25" i="91"/>
  <c r="E25" i="91"/>
  <c r="D25" i="91"/>
  <c r="C25" i="91"/>
  <c r="B25" i="91"/>
  <c r="A25" i="91"/>
  <c r="H23" i="91"/>
  <c r="AV22" i="91"/>
  <c r="H22" i="91"/>
  <c r="G22" i="91"/>
  <c r="F22" i="91"/>
  <c r="E22" i="91"/>
  <c r="D22" i="91"/>
  <c r="C22" i="91"/>
  <c r="B22" i="91"/>
  <c r="A22" i="91"/>
  <c r="H20" i="91"/>
  <c r="AV19" i="91"/>
  <c r="H19" i="91"/>
  <c r="G19" i="91"/>
  <c r="F19" i="91"/>
  <c r="E19" i="91"/>
  <c r="D19" i="91"/>
  <c r="C19" i="91"/>
  <c r="B19" i="91"/>
  <c r="A19" i="91"/>
  <c r="H17" i="91"/>
  <c r="AV16" i="91"/>
  <c r="H16" i="91"/>
  <c r="G16" i="91"/>
  <c r="F16" i="91"/>
  <c r="E16" i="91"/>
  <c r="D16" i="91"/>
  <c r="C16" i="91"/>
  <c r="B16" i="91"/>
  <c r="A16" i="91"/>
  <c r="H14" i="91"/>
  <c r="AV13" i="91"/>
  <c r="H13" i="91"/>
  <c r="G13" i="91"/>
  <c r="F13" i="91"/>
  <c r="E13" i="91"/>
  <c r="D13" i="91"/>
  <c r="C13" i="91"/>
  <c r="B13" i="91"/>
  <c r="A13" i="91"/>
  <c r="H11" i="91"/>
  <c r="AV10" i="91"/>
  <c r="H10" i="91"/>
  <c r="G10" i="91"/>
  <c r="F10" i="91"/>
  <c r="E10" i="91"/>
  <c r="D10" i="91"/>
  <c r="C10" i="91"/>
  <c r="B10" i="91"/>
  <c r="A10" i="91"/>
  <c r="H9" i="91"/>
  <c r="G9" i="91"/>
  <c r="F9" i="91"/>
  <c r="E9" i="91"/>
  <c r="D9" i="91"/>
  <c r="C9" i="91"/>
  <c r="B9" i="91"/>
  <c r="I7" i="91"/>
  <c r="E7" i="91"/>
  <c r="B7" i="91"/>
  <c r="B6" i="91"/>
  <c r="A6" i="91"/>
  <c r="A1" i="91"/>
  <c r="H26" i="90"/>
  <c r="AV25" i="90"/>
  <c r="H25" i="90"/>
  <c r="G25" i="90"/>
  <c r="F25" i="90"/>
  <c r="E25" i="90"/>
  <c r="D25" i="90"/>
  <c r="C25" i="90"/>
  <c r="B25" i="90"/>
  <c r="A25" i="90"/>
  <c r="H23" i="90"/>
  <c r="H22" i="90"/>
  <c r="G22" i="90"/>
  <c r="F22" i="90"/>
  <c r="E22" i="90"/>
  <c r="D22" i="90"/>
  <c r="C22" i="90"/>
  <c r="B22" i="90"/>
  <c r="A22" i="90"/>
  <c r="H20" i="90"/>
  <c r="H19" i="90"/>
  <c r="G19" i="90"/>
  <c r="F19" i="90"/>
  <c r="E19" i="90"/>
  <c r="D19" i="90"/>
  <c r="C19" i="90"/>
  <c r="B19" i="90"/>
  <c r="A19" i="90"/>
  <c r="H17" i="90"/>
  <c r="AV16" i="90"/>
  <c r="H16" i="90"/>
  <c r="G16" i="90"/>
  <c r="F16" i="90"/>
  <c r="E16" i="90"/>
  <c r="D16" i="90"/>
  <c r="C16" i="90"/>
  <c r="B16" i="90"/>
  <c r="A16" i="90"/>
  <c r="H14" i="90"/>
  <c r="AV13" i="90"/>
  <c r="H13" i="90"/>
  <c r="G13" i="90"/>
  <c r="F13" i="90"/>
  <c r="E13" i="90"/>
  <c r="D13" i="90"/>
  <c r="C13" i="90"/>
  <c r="B13" i="90"/>
  <c r="A13" i="90"/>
  <c r="H11" i="90"/>
  <c r="AV10" i="90"/>
  <c r="K9" i="14" s="1"/>
  <c r="H10" i="90"/>
  <c r="G10" i="90"/>
  <c r="F10" i="90"/>
  <c r="E10" i="90"/>
  <c r="D10" i="90"/>
  <c r="C10" i="90"/>
  <c r="B10" i="90"/>
  <c r="A10" i="90"/>
  <c r="H9" i="90"/>
  <c r="G9" i="90"/>
  <c r="F9" i="90"/>
  <c r="E9" i="90"/>
  <c r="D9" i="90"/>
  <c r="C9" i="90"/>
  <c r="B9" i="90"/>
  <c r="I7" i="90"/>
  <c r="E7" i="90"/>
  <c r="B7" i="90"/>
  <c r="B6" i="90"/>
  <c r="A6" i="90"/>
  <c r="A1" i="90"/>
  <c r="H26" i="89"/>
  <c r="AV25" i="89"/>
  <c r="H25" i="89"/>
  <c r="G25" i="89"/>
  <c r="F25" i="89"/>
  <c r="E25" i="89"/>
  <c r="D25" i="89"/>
  <c r="C25" i="89"/>
  <c r="B25" i="89"/>
  <c r="A25" i="89"/>
  <c r="H23" i="89"/>
  <c r="AV22" i="89"/>
  <c r="H22" i="89"/>
  <c r="G22" i="89"/>
  <c r="F22" i="89"/>
  <c r="E22" i="89"/>
  <c r="D22" i="89"/>
  <c r="C22" i="89"/>
  <c r="B22" i="89"/>
  <c r="A22" i="89"/>
  <c r="H20" i="89"/>
  <c r="AV19" i="89"/>
  <c r="H19" i="89"/>
  <c r="G19" i="89"/>
  <c r="F19" i="89"/>
  <c r="E19" i="89"/>
  <c r="D19" i="89"/>
  <c r="C19" i="89"/>
  <c r="B19" i="89"/>
  <c r="A19" i="89"/>
  <c r="H17" i="89"/>
  <c r="AV16" i="89"/>
  <c r="H16" i="89"/>
  <c r="G16" i="89"/>
  <c r="F16" i="89"/>
  <c r="E16" i="89"/>
  <c r="D16" i="89"/>
  <c r="C16" i="89"/>
  <c r="B16" i="89"/>
  <c r="A16" i="89"/>
  <c r="H14" i="89"/>
  <c r="AV13" i="89"/>
  <c r="H13" i="89"/>
  <c r="G13" i="89"/>
  <c r="F13" i="89"/>
  <c r="E13" i="89"/>
  <c r="D13" i="89"/>
  <c r="C13" i="89"/>
  <c r="B13" i="89"/>
  <c r="A13" i="89"/>
  <c r="H11" i="89"/>
  <c r="AV10" i="89"/>
  <c r="H10" i="89"/>
  <c r="G10" i="89"/>
  <c r="F10" i="89"/>
  <c r="E10" i="89"/>
  <c r="D10" i="89"/>
  <c r="C10" i="89"/>
  <c r="B10" i="89"/>
  <c r="A10" i="89"/>
  <c r="H9" i="89"/>
  <c r="G9" i="89"/>
  <c r="F9" i="89"/>
  <c r="E9" i="89"/>
  <c r="D9" i="89"/>
  <c r="C9" i="89"/>
  <c r="B9" i="89"/>
  <c r="I7" i="89"/>
  <c r="E7" i="89"/>
  <c r="B7" i="89"/>
  <c r="B6" i="89"/>
  <c r="A6" i="89"/>
  <c r="A1" i="89"/>
  <c r="H26" i="88"/>
  <c r="AV25" i="88"/>
  <c r="H25" i="88"/>
  <c r="G25" i="88"/>
  <c r="F25" i="88"/>
  <c r="E25" i="88"/>
  <c r="D25" i="88"/>
  <c r="C25" i="88"/>
  <c r="B25" i="88"/>
  <c r="A25" i="88"/>
  <c r="H23" i="88"/>
  <c r="AV22" i="88"/>
  <c r="H22" i="88"/>
  <c r="G22" i="88"/>
  <c r="F22" i="88"/>
  <c r="E22" i="88"/>
  <c r="D22" i="88"/>
  <c r="C22" i="88"/>
  <c r="B22" i="88"/>
  <c r="A22" i="88"/>
  <c r="H20" i="88"/>
  <c r="AV19" i="88"/>
  <c r="H19" i="88"/>
  <c r="G19" i="88"/>
  <c r="F19" i="88"/>
  <c r="E19" i="88"/>
  <c r="D19" i="88"/>
  <c r="C19" i="88"/>
  <c r="B19" i="88"/>
  <c r="A19" i="88"/>
  <c r="H17" i="88"/>
  <c r="AV16" i="88"/>
  <c r="H16" i="88"/>
  <c r="G16" i="88"/>
  <c r="F16" i="88"/>
  <c r="E16" i="88"/>
  <c r="D16" i="88"/>
  <c r="C16" i="88"/>
  <c r="B16" i="88"/>
  <c r="A16" i="88"/>
  <c r="H14" i="88"/>
  <c r="AV13" i="88"/>
  <c r="H13" i="88"/>
  <c r="G13" i="88"/>
  <c r="F13" i="88"/>
  <c r="E13" i="88"/>
  <c r="D13" i="88"/>
  <c r="C13" i="88"/>
  <c r="B13" i="88"/>
  <c r="A13" i="88"/>
  <c r="H11" i="88"/>
  <c r="AV10" i="88"/>
  <c r="H10" i="88"/>
  <c r="G10" i="88"/>
  <c r="F10" i="88"/>
  <c r="E10" i="88"/>
  <c r="D10" i="88"/>
  <c r="C10" i="88"/>
  <c r="B10" i="88"/>
  <c r="A10" i="88"/>
  <c r="H9" i="88"/>
  <c r="G9" i="88"/>
  <c r="F9" i="88"/>
  <c r="E9" i="88"/>
  <c r="D9" i="88"/>
  <c r="C9" i="88"/>
  <c r="B9" i="88"/>
  <c r="I7" i="88"/>
  <c r="E7" i="88"/>
  <c r="B7" i="88"/>
  <c r="B6" i="88"/>
  <c r="A6" i="88"/>
  <c r="A1" i="88"/>
  <c r="H26" i="87"/>
  <c r="AV25" i="87"/>
  <c r="H25" i="87"/>
  <c r="G25" i="87"/>
  <c r="F25" i="87"/>
  <c r="E25" i="87"/>
  <c r="D25" i="87"/>
  <c r="C25" i="87"/>
  <c r="B25" i="87"/>
  <c r="A25" i="87"/>
  <c r="H23" i="87"/>
  <c r="AV22" i="87"/>
  <c r="H22" i="87"/>
  <c r="G22" i="87"/>
  <c r="F22" i="87"/>
  <c r="E22" i="87"/>
  <c r="D22" i="87"/>
  <c r="C22" i="87"/>
  <c r="B22" i="87"/>
  <c r="A22" i="87"/>
  <c r="H20" i="87"/>
  <c r="AV19" i="87"/>
  <c r="H19" i="87"/>
  <c r="G19" i="87"/>
  <c r="F19" i="87"/>
  <c r="E19" i="87"/>
  <c r="D19" i="87"/>
  <c r="C19" i="87"/>
  <c r="B19" i="87"/>
  <c r="A19" i="87"/>
  <c r="H17" i="87"/>
  <c r="AV16" i="87"/>
  <c r="I15" i="14" s="1"/>
  <c r="H16" i="87"/>
  <c r="G16" i="87"/>
  <c r="F16" i="87"/>
  <c r="E16" i="87"/>
  <c r="D16" i="87"/>
  <c r="C16" i="87"/>
  <c r="B16" i="87"/>
  <c r="A16" i="87"/>
  <c r="H14" i="87"/>
  <c r="AV13" i="87"/>
  <c r="H13" i="87"/>
  <c r="G13" i="87"/>
  <c r="F13" i="87"/>
  <c r="E13" i="87"/>
  <c r="D13" i="87"/>
  <c r="C13" i="87"/>
  <c r="B13" i="87"/>
  <c r="A13" i="87"/>
  <c r="H11" i="87"/>
  <c r="AV10" i="87"/>
  <c r="H10" i="87"/>
  <c r="G10" i="87"/>
  <c r="F10" i="87"/>
  <c r="E10" i="87"/>
  <c r="D10" i="87"/>
  <c r="C10" i="87"/>
  <c r="B10" i="87"/>
  <c r="A10" i="87"/>
  <c r="H9" i="87"/>
  <c r="G9" i="87"/>
  <c r="F9" i="87"/>
  <c r="E9" i="87"/>
  <c r="D9" i="87"/>
  <c r="C9" i="87"/>
  <c r="B9" i="87"/>
  <c r="I7" i="87"/>
  <c r="E7" i="87"/>
  <c r="B7" i="87"/>
  <c r="B6" i="87"/>
  <c r="A6" i="87"/>
  <c r="A1" i="87"/>
  <c r="H26" i="86"/>
  <c r="AV25" i="86"/>
  <c r="H25" i="86"/>
  <c r="G25" i="86"/>
  <c r="F25" i="86"/>
  <c r="E25" i="86"/>
  <c r="D25" i="86"/>
  <c r="C25" i="86"/>
  <c r="B25" i="86"/>
  <c r="A25" i="86"/>
  <c r="H23" i="86"/>
  <c r="AV22" i="86"/>
  <c r="H22" i="86"/>
  <c r="G22" i="86"/>
  <c r="F22" i="86"/>
  <c r="E22" i="86"/>
  <c r="D22" i="86"/>
  <c r="C22" i="86"/>
  <c r="B22" i="86"/>
  <c r="A22" i="86"/>
  <c r="H20" i="86"/>
  <c r="AV19" i="86"/>
  <c r="H19" i="86"/>
  <c r="G19" i="86"/>
  <c r="F19" i="86"/>
  <c r="E19" i="86"/>
  <c r="D19" i="86"/>
  <c r="C19" i="86"/>
  <c r="B19" i="86"/>
  <c r="A19" i="86"/>
  <c r="H17" i="86"/>
  <c r="AV16" i="86"/>
  <c r="H16" i="86"/>
  <c r="G16" i="86"/>
  <c r="F16" i="86"/>
  <c r="E16" i="86"/>
  <c r="D16" i="86"/>
  <c r="C16" i="86"/>
  <c r="B16" i="86"/>
  <c r="A16" i="86"/>
  <c r="H14" i="86"/>
  <c r="AV13" i="86"/>
  <c r="H13" i="86"/>
  <c r="G13" i="86"/>
  <c r="F13" i="86"/>
  <c r="E13" i="86"/>
  <c r="D13" i="86"/>
  <c r="C13" i="86"/>
  <c r="B13" i="86"/>
  <c r="A13" i="86"/>
  <c r="H11" i="86"/>
  <c r="AV10" i="86"/>
  <c r="H10" i="86"/>
  <c r="G10" i="86"/>
  <c r="F10" i="86"/>
  <c r="E10" i="86"/>
  <c r="D10" i="86"/>
  <c r="C10" i="86"/>
  <c r="B10" i="86"/>
  <c r="A10" i="86"/>
  <c r="H9" i="86"/>
  <c r="G9" i="86"/>
  <c r="F9" i="86"/>
  <c r="E9" i="86"/>
  <c r="D9" i="86"/>
  <c r="C9" i="86"/>
  <c r="B9" i="86"/>
  <c r="I7" i="86"/>
  <c r="E7" i="86"/>
  <c r="B7" i="86"/>
  <c r="B6" i="86"/>
  <c r="A6" i="86"/>
  <c r="A1" i="86"/>
  <c r="H26" i="85"/>
  <c r="AV25" i="85"/>
  <c r="H25" i="85"/>
  <c r="G25" i="85"/>
  <c r="F25" i="85"/>
  <c r="E25" i="85"/>
  <c r="D25" i="85"/>
  <c r="C25" i="85"/>
  <c r="B25" i="85"/>
  <c r="A25" i="85"/>
  <c r="H23" i="85"/>
  <c r="AV22" i="85"/>
  <c r="H22" i="85"/>
  <c r="G22" i="85"/>
  <c r="F22" i="85"/>
  <c r="E22" i="85"/>
  <c r="D22" i="85"/>
  <c r="C22" i="85"/>
  <c r="B22" i="85"/>
  <c r="A22" i="85"/>
  <c r="H20" i="85"/>
  <c r="AV19" i="85"/>
  <c r="H19" i="85"/>
  <c r="G19" i="85"/>
  <c r="F19" i="85"/>
  <c r="E19" i="85"/>
  <c r="D19" i="85"/>
  <c r="C19" i="85"/>
  <c r="B19" i="85"/>
  <c r="A19" i="85"/>
  <c r="H17" i="85"/>
  <c r="AV16" i="85"/>
  <c r="H16" i="85"/>
  <c r="G16" i="85"/>
  <c r="F16" i="85"/>
  <c r="E16" i="85"/>
  <c r="D16" i="85"/>
  <c r="C16" i="85"/>
  <c r="B16" i="85"/>
  <c r="A16" i="85"/>
  <c r="H14" i="85"/>
  <c r="AV13" i="85"/>
  <c r="H13" i="85"/>
  <c r="G13" i="85"/>
  <c r="F13" i="85"/>
  <c r="E13" i="85"/>
  <c r="D13" i="85"/>
  <c r="C13" i="85"/>
  <c r="B13" i="85"/>
  <c r="A13" i="85"/>
  <c r="H11" i="85"/>
  <c r="AV10" i="85"/>
  <c r="H10" i="85"/>
  <c r="G10" i="85"/>
  <c r="F10" i="85"/>
  <c r="E10" i="85"/>
  <c r="D10" i="85"/>
  <c r="C10" i="85"/>
  <c r="B10" i="85"/>
  <c r="A10" i="85"/>
  <c r="H9" i="85"/>
  <c r="G9" i="85"/>
  <c r="F9" i="85"/>
  <c r="E9" i="85"/>
  <c r="D9" i="85"/>
  <c r="C9" i="85"/>
  <c r="B9" i="85"/>
  <c r="I7" i="85"/>
  <c r="E7" i="85"/>
  <c r="B7" i="85"/>
  <c r="B6" i="85"/>
  <c r="A6" i="85"/>
  <c r="A1" i="85"/>
  <c r="H26" i="84"/>
  <c r="AV25" i="84"/>
  <c r="H25" i="84"/>
  <c r="G25" i="84"/>
  <c r="F25" i="84"/>
  <c r="E25" i="84"/>
  <c r="D25" i="84"/>
  <c r="C25" i="84"/>
  <c r="B25" i="84"/>
  <c r="A25" i="84"/>
  <c r="H23" i="84"/>
  <c r="AV22" i="84"/>
  <c r="H22" i="84"/>
  <c r="G22" i="84"/>
  <c r="F22" i="84"/>
  <c r="E22" i="84"/>
  <c r="D22" i="84"/>
  <c r="C22" i="84"/>
  <c r="B22" i="84"/>
  <c r="A22" i="84"/>
  <c r="H20" i="84"/>
  <c r="AV19" i="84"/>
  <c r="H19" i="84"/>
  <c r="G19" i="84"/>
  <c r="F19" i="84"/>
  <c r="E19" i="84"/>
  <c r="D19" i="84"/>
  <c r="C19" i="84"/>
  <c r="B19" i="84"/>
  <c r="A19" i="84"/>
  <c r="H17" i="84"/>
  <c r="AV16" i="84"/>
  <c r="H16" i="84"/>
  <c r="G16" i="84"/>
  <c r="F16" i="84"/>
  <c r="E16" i="84"/>
  <c r="D16" i="84"/>
  <c r="C16" i="84"/>
  <c r="B16" i="84"/>
  <c r="A16" i="84"/>
  <c r="H14" i="84"/>
  <c r="AV13" i="84"/>
  <c r="H13" i="84"/>
  <c r="G13" i="84"/>
  <c r="F13" i="84"/>
  <c r="E13" i="84"/>
  <c r="D13" i="84"/>
  <c r="C13" i="84"/>
  <c r="B13" i="84"/>
  <c r="A13" i="84"/>
  <c r="H11" i="84"/>
  <c r="AV10" i="84"/>
  <c r="H10" i="84"/>
  <c r="G10" i="84"/>
  <c r="F10" i="84"/>
  <c r="E10" i="84"/>
  <c r="D10" i="84"/>
  <c r="C10" i="84"/>
  <c r="B10" i="84"/>
  <c r="A10" i="84"/>
  <c r="H9" i="84"/>
  <c r="G9" i="84"/>
  <c r="F9" i="84"/>
  <c r="E9" i="84"/>
  <c r="D9" i="84"/>
  <c r="C9" i="84"/>
  <c r="B9" i="84"/>
  <c r="I7" i="84"/>
  <c r="E7" i="84"/>
  <c r="B7" i="84"/>
  <c r="B6" i="84"/>
  <c r="A6" i="84"/>
  <c r="A1" i="84"/>
  <c r="AV16" i="29"/>
  <c r="K18" i="14" l="1"/>
  <c r="K24" i="14"/>
  <c r="K21" i="14"/>
  <c r="K12" i="14"/>
  <c r="AV10" i="29"/>
  <c r="I9" i="14" s="1"/>
  <c r="AV22" i="29"/>
  <c r="I21" i="14" s="1"/>
  <c r="I7" i="29"/>
  <c r="H26" i="29" l="1"/>
  <c r="H25" i="29"/>
  <c r="G25" i="29"/>
  <c r="F25" i="29"/>
  <c r="E25" i="29"/>
  <c r="D25" i="29"/>
  <c r="C25" i="29"/>
  <c r="B25" i="29"/>
  <c r="A25" i="29"/>
  <c r="H23" i="29"/>
  <c r="H22" i="29"/>
  <c r="G22" i="29"/>
  <c r="F22" i="29"/>
  <c r="E22" i="29"/>
  <c r="D22" i="29"/>
  <c r="C22" i="29"/>
  <c r="B22" i="29"/>
  <c r="A22" i="29"/>
  <c r="H20" i="29"/>
  <c r="H19" i="29"/>
  <c r="G19" i="29"/>
  <c r="F19" i="29"/>
  <c r="E19" i="29"/>
  <c r="D19" i="29"/>
  <c r="C19" i="29"/>
  <c r="B19" i="29"/>
  <c r="A19" i="29"/>
  <c r="H17" i="29"/>
  <c r="H16" i="29"/>
  <c r="G16" i="29"/>
  <c r="F16" i="29"/>
  <c r="E16" i="29"/>
  <c r="D16" i="29"/>
  <c r="C16" i="29"/>
  <c r="B16" i="29"/>
  <c r="A16" i="29"/>
  <c r="H14" i="29"/>
  <c r="H13" i="29"/>
  <c r="G13" i="29"/>
  <c r="F13" i="29"/>
  <c r="E13" i="29"/>
  <c r="D13" i="29"/>
  <c r="C13" i="29"/>
  <c r="B13" i="29"/>
  <c r="A13" i="29"/>
  <c r="H11" i="29"/>
  <c r="H10" i="29"/>
  <c r="G10" i="29"/>
  <c r="F10" i="29"/>
  <c r="E10" i="29"/>
  <c r="D10" i="29"/>
  <c r="C10" i="29"/>
  <c r="B10" i="29"/>
  <c r="A10" i="29"/>
  <c r="H9" i="29"/>
  <c r="G9" i="29"/>
  <c r="F9" i="29"/>
  <c r="E9" i="29"/>
  <c r="D9" i="29"/>
  <c r="C9" i="29"/>
  <c r="B9" i="29"/>
  <c r="E7" i="29"/>
  <c r="B7" i="29"/>
  <c r="B6" i="29"/>
  <c r="A6" i="29"/>
  <c r="AV25" i="29"/>
  <c r="I24" i="14" s="1"/>
  <c r="AV19" i="29"/>
  <c r="I18" i="14" s="1"/>
  <c r="AV13" i="29"/>
  <c r="I12" i="14" s="1"/>
  <c r="M24" i="14" l="1"/>
  <c r="M18" i="14"/>
  <c r="M21" i="14" l="1"/>
  <c r="M12" i="14"/>
  <c r="M9" i="14"/>
  <c r="M15" i="14"/>
  <c r="A1" i="29"/>
</calcChain>
</file>

<file path=xl/sharedStrings.xml><?xml version="1.0" encoding="utf-8"?>
<sst xmlns="http://schemas.openxmlformats.org/spreadsheetml/2006/main" count="549" uniqueCount="114">
  <si>
    <t>Número</t>
  </si>
  <si>
    <t>Indicador</t>
  </si>
  <si>
    <t xml:space="preserve">Periodo </t>
  </si>
  <si>
    <t>Cálculo</t>
  </si>
  <si>
    <t>DESCRIPCIÓN</t>
  </si>
  <si>
    <t>MEDICIÓN</t>
  </si>
  <si>
    <t>Estimado</t>
  </si>
  <si>
    <t>% AVANCE REGISTRADO</t>
  </si>
  <si>
    <t>Nominativo</t>
  </si>
  <si>
    <t xml:space="preserve">Proceso </t>
  </si>
  <si>
    <t>ENTREVISTA</t>
  </si>
  <si>
    <t>Semanal (remesa)</t>
  </si>
  <si>
    <t>TRÁMITE</t>
  </si>
  <si>
    <t>Trámites exitosos efectivos=</t>
  </si>
  <si>
    <t xml:space="preserve">Credenciales disponibles para entrega = </t>
  </si>
  <si>
    <t xml:space="preserve">Efectividad de entrega de CPV en MAC = </t>
  </si>
  <si>
    <t>SEMANA OPERATIVA</t>
  </si>
  <si>
    <t xml:space="preserve">PROCESOS SUSTANTIVOS E INDICADORES </t>
  </si>
  <si>
    <t>Valor esperado</t>
  </si>
  <si>
    <t xml:space="preserve">Distrito </t>
  </si>
  <si>
    <t>Módulo</t>
  </si>
  <si>
    <t>TABLERO DE CONTROL DE PROCESOS SUSTANTIVOS DEL SISTEMA DE GESTIÓN DE LA CALIDAD</t>
  </si>
  <si>
    <t xml:space="preserve">CUADRO DE OBSERVACIONES </t>
  </si>
  <si>
    <t>Descripción</t>
  </si>
  <si>
    <t xml:space="preserve">No conformidad </t>
  </si>
  <si>
    <t xml:space="preserve">Valor que requiere atención y justificación en el apartado de observaciones </t>
  </si>
  <si>
    <t xml:space="preserve">Valor suficiente </t>
  </si>
  <si>
    <t xml:space="preserve">Semaforización </t>
  </si>
  <si>
    <t>*Registre el valor nominal solicitado en la celda, el resultado proporcional esta automatizado.</t>
  </si>
  <si>
    <t xml:space="preserve">% AVANCE REGISTRADO </t>
  </si>
  <si>
    <t xml:space="preserve">TABLERO DE CONTROL DISTRITAL DE PROCESOS SUSTANTIVOS DEL SISTEMA DE GESTIÓN DE LA CALIDAD </t>
  </si>
  <si>
    <t>Distrito 01</t>
  </si>
  <si>
    <t>Distrito 02</t>
  </si>
  <si>
    <t>Estatal</t>
  </si>
  <si>
    <t>Version 0</t>
  </si>
  <si>
    <t>Dueño de Proceso</t>
  </si>
  <si>
    <t xml:space="preserve"> Auxiliar de Atención Ciudadana</t>
  </si>
  <si>
    <t>Operador de Equipo Tecnológico</t>
  </si>
  <si>
    <t>Responsable de Módulo</t>
  </si>
  <si>
    <t>Número de trámites aplicados</t>
  </si>
  <si>
    <t>(Número de trámites exitosos / Número de trámites aplicados) x 100</t>
  </si>
  <si>
    <t>Número de trámites exitosos</t>
  </si>
  <si>
    <t xml:space="preserve">Total de credenciales entregadas </t>
  </si>
  <si>
    <t>INSTITUTO NACIONAL ELECTORAL
SISTEMA DE GESTIÓN DE LA CALIDAD
BAJA CALIFORNIA SUR</t>
  </si>
  <si>
    <t xml:space="preserve">Credenciales recibidas </t>
  </si>
  <si>
    <t xml:space="preserve">Credenciales Recibidas - Credenciales inconsistentes </t>
  </si>
  <si>
    <t>Fichas requisitadas correctamente=</t>
  </si>
  <si>
    <t>(Fichas requisitadas correctamente / Fichas revisadas en la muestra del 10%) x 100</t>
  </si>
  <si>
    <t>Fichas requistadas correctamente</t>
  </si>
  <si>
    <t>Fichas revisadas en la muestra del 10%</t>
  </si>
  <si>
    <t>TRANSFERENCIA DE LA INFORMACIÓN</t>
  </si>
  <si>
    <t>Reenvíos exitosos =</t>
  </si>
  <si>
    <t>(Ejecución de los scripts de reenvío de notificaciones/Solicitud de reenvíos de scripts requeridos) x100</t>
  </si>
  <si>
    <t>Ejecución de los scripts de reenvío de notificaciones</t>
  </si>
  <si>
    <t>Solicitud de reevíos de scripts requeridos</t>
  </si>
  <si>
    <t>CONCILIACIÓN DE CREDENCIALES PARA VOTAR</t>
  </si>
  <si>
    <t>[(Credenciales recibidas - credenciales inconsistentes) / Credenciales recibidas] x 100</t>
  </si>
  <si>
    <t xml:space="preserve">Arqueo de Credenciales = </t>
  </si>
  <si>
    <t>(Credenciales disponibles (físicas)/ Credenciales disponibles registradas en SIIRFE) x 100</t>
  </si>
  <si>
    <t>Credenciales disponibles (físicas)</t>
  </si>
  <si>
    <t>Credenciales disponibles registradas en SIIRFE</t>
  </si>
  <si>
    <t>ENTREGA DE LA CREDENCIAL PARA VOTAR</t>
  </si>
  <si>
    <t>(Total de credenciales entregadas / Total de ciudadanas y ciudadanos que acuden al MAC a recoger su credencial) x 100</t>
  </si>
  <si>
    <t>Total de ciudadanas y ciudadanos que acuden al MAC a recoger su credencial</t>
  </si>
  <si>
    <t>CAMPAÑA DE ACTUALIZACIÓN PERMANENTE 2025-2026</t>
  </si>
  <si>
    <t>2025-57</t>
  </si>
  <si>
    <t>2025-58</t>
  </si>
  <si>
    <t>2025-59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</si>
  <si>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</si>
  <si>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</si>
  <si>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</si>
  <si>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</si>
  <si>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</si>
  <si>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</si>
  <si>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</si>
  <si>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</si>
  <si>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</si>
  <si>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</si>
  <si>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</si>
  <si>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</si>
  <si>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</si>
  <si>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</si>
  <si>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</si>
  <si>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</si>
  <si>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</si>
  <si>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</si>
  <si>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</si>
  <si>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</si>
  <si>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</si>
  <si>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</si>
  <si>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</si>
  <si>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</si>
  <si>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</si>
  <si>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</si>
  <si>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</si>
  <si>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</si>
  <si>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</si>
  <si>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</si>
  <si>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</si>
  <si>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</si>
  <si>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</si>
  <si>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</si>
  <si>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</si>
  <si>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</si>
  <si>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Remesa 2025-59, del 29 al 31 de diciembre de 2025.
Remesa 2026-01, del 1 al 4 de enero de 2025.</t>
  </si>
  <si>
    <t>030151</t>
  </si>
  <si>
    <t>030152</t>
  </si>
  <si>
    <t>030153</t>
  </si>
  <si>
    <t>030154</t>
  </si>
  <si>
    <t>030155</t>
  </si>
  <si>
    <t>030156</t>
  </si>
  <si>
    <t>030157</t>
  </si>
  <si>
    <t>030252</t>
  </si>
  <si>
    <t>Fecha de corte 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</si>
</sst>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color rgb="FF333F4F"/>
      <name val="Arial"/>
      <family val="2"/>
    </font>
    <font>
      <sz val="10"/>
      <color rgb="FF333F4F"/>
      <name val="Arial"/>
      <family val="2"/>
    </font>
    <font>
      <b/>
      <sz val="10"/>
      <color rgb="FF333F4F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4"/>
      <color theme="3"/>
      <name val="Arial"/>
      <family val="2"/>
    </font>
    <font>
      <b/>
      <sz val="14"/>
      <name val="Arial"/>
      <family val="2"/>
    </font>
    <font>
      <sz val="18"/>
      <color theme="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972958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theme="2"/>
      </left>
      <right style="double">
        <color theme="2"/>
      </right>
      <top style="double">
        <color theme="2"/>
      </top>
      <bottom style="double">
        <color theme="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/>
      <right style="double">
        <color rgb="FFB2B2B2"/>
      </right>
      <top/>
      <bottom style="double">
        <color rgb="FFB2B2B2"/>
      </bottom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/>
      <top style="double">
        <color rgb="FFB2B2B2"/>
      </top>
      <bottom/>
      <diagonal/>
    </border>
    <border>
      <left style="double">
        <color rgb="FFB2B2B2"/>
      </left>
      <right/>
      <top style="double">
        <color rgb="FFB2B2B2"/>
      </top>
      <bottom/>
      <diagonal/>
    </border>
  </borders>
  <cellStyleXfs count="1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7" fillId="3" borderId="0" applyFont="0" applyBorder="0" applyAlignment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" fillId="6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5" fillId="0" borderId="0" xfId="0" applyFont="1" applyAlignment="1">
      <alignment horizontal="justify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0" xfId="0" applyFont="1" applyAlignment="1">
      <alignment horizontal="center"/>
    </xf>
    <xf numFmtId="49" fontId="25" fillId="0" borderId="0" xfId="0" applyNumberFormat="1" applyFont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3" fontId="18" fillId="4" borderId="12" xfId="4" applyNumberFormat="1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3" fontId="12" fillId="4" borderId="12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9" fontId="20" fillId="0" borderId="8" xfId="5" applyFont="1" applyFill="1" applyBorder="1" applyAlignment="1">
      <alignment horizontal="center" vertical="center"/>
    </xf>
    <xf numFmtId="3" fontId="17" fillId="0" borderId="8" xfId="5" applyNumberFormat="1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3" fontId="5" fillId="2" borderId="12" xfId="4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9" fillId="0" borderId="0" xfId="4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5" fillId="0" borderId="0" xfId="4" applyNumberFormat="1" applyFont="1" applyFill="1" applyBorder="1" applyAlignment="1">
      <alignment horizontal="center" vertical="center"/>
    </xf>
    <xf numFmtId="9" fontId="21" fillId="0" borderId="0" xfId="5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3" fontId="13" fillId="9" borderId="12" xfId="0" applyNumberFormat="1" applyFont="1" applyFill="1" applyBorder="1" applyAlignment="1">
      <alignment horizontal="center" vertical="center" wrapText="1"/>
    </xf>
    <xf numFmtId="0" fontId="25" fillId="0" borderId="0" xfId="0" quotePrefix="1" applyFont="1" applyAlignment="1">
      <alignment vertical="center" wrapText="1"/>
    </xf>
    <xf numFmtId="0" fontId="15" fillId="11" borderId="12" xfId="0" applyFont="1" applyFill="1" applyBorder="1" applyAlignment="1">
      <alignment horizontal="center" vertical="center" wrapText="1"/>
    </xf>
    <xf numFmtId="164" fontId="21" fillId="4" borderId="12" xfId="5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 wrapText="1"/>
    </xf>
    <xf numFmtId="0" fontId="25" fillId="0" borderId="0" xfId="0" applyFont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5" fillId="2" borderId="12" xfId="0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2" fontId="4" fillId="10" borderId="13" xfId="0" applyNumberFormat="1" applyFont="1" applyFill="1" applyBorder="1" applyAlignment="1">
      <alignment horizontal="center" vertical="center" wrapText="1"/>
    </xf>
    <xf numFmtId="2" fontId="4" fillId="10" borderId="14" xfId="0" applyNumberFormat="1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9" fontId="19" fillId="0" borderId="12" xfId="4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9" fontId="21" fillId="8" borderId="9" xfId="2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9" fontId="31" fillId="9" borderId="12" xfId="4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31" fillId="9" borderId="12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 textRotation="90"/>
    </xf>
    <xf numFmtId="0" fontId="15" fillId="2" borderId="10" xfId="0" applyFont="1" applyFill="1" applyBorder="1" applyAlignment="1">
      <alignment horizontal="center" vertical="center" textRotation="90"/>
    </xf>
    <xf numFmtId="0" fontId="15" fillId="2" borderId="3" xfId="0" applyFont="1" applyFill="1" applyBorder="1" applyAlignment="1">
      <alignment horizontal="center" vertical="center" textRotation="90"/>
    </xf>
    <xf numFmtId="0" fontId="26" fillId="5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164" fontId="21" fillId="8" borderId="9" xfId="2" applyNumberFormat="1" applyFont="1" applyFill="1" applyBorder="1" applyAlignment="1">
      <alignment horizontal="center" vertical="center" wrapText="1"/>
    </xf>
  </cellXfs>
  <cellStyles count="19">
    <cellStyle name="FONS" xfId="3" xr:uid="{00000000-0005-0000-0000-000000000000}"/>
    <cellStyle name="Millares 2" xfId="4" xr:uid="{00000000-0005-0000-0000-000002000000}"/>
    <cellStyle name="Millares 2 2" xfId="7" xr:uid="{00000000-0005-0000-0000-000003000000}"/>
    <cellStyle name="Millares 2 2 2" xfId="11" xr:uid="{D7C0D27F-2E5F-455E-96D5-BED197C62DDA}"/>
    <cellStyle name="Millares 2 2 2 2" xfId="18" xr:uid="{E78D794E-82D0-4D8E-8104-05C50187618F}"/>
    <cellStyle name="Millares 2 2 3" xfId="14" xr:uid="{41414A3A-1DBB-40BE-B9EA-7EB305677469}"/>
    <cellStyle name="Millares 2 3" xfId="9" xr:uid="{155B1EFC-13FE-4832-BE04-B6616CDA20C8}"/>
    <cellStyle name="Millares 2 3 2" xfId="16" xr:uid="{3BAB9122-84DA-426A-9B0F-BCDFE0F3AF02}"/>
    <cellStyle name="Millares 2 4" xfId="12" xr:uid="{74BB884C-0AD5-4053-B131-A734FA6F1FFB}"/>
    <cellStyle name="Millares 3" xfId="6" xr:uid="{00000000-0005-0000-0000-000004000000}"/>
    <cellStyle name="Millares 3 2" xfId="10" xr:uid="{17C2C1A8-DDB9-41D0-B098-06C1AE70D917}"/>
    <cellStyle name="Millares 3 2 2" xfId="17" xr:uid="{AE34BDE2-6CC2-48B4-83B6-89000EA66966}"/>
    <cellStyle name="Millares 3 3" xfId="13" xr:uid="{49A3FE76-B7D1-424C-B84C-BEDBE0C44786}"/>
    <cellStyle name="Millares 4" xfId="8" xr:uid="{D0AF9664-2131-4378-A8E2-58B829DC033D}"/>
    <cellStyle name="Millares 4 2" xfId="15" xr:uid="{28F048FD-121E-4492-A8C1-9F110D1F4BA1}"/>
    <cellStyle name="Normal" xfId="0" builtinId="0"/>
    <cellStyle name="Normal 2" xfId="1" xr:uid="{00000000-0005-0000-0000-000006000000}"/>
    <cellStyle name="Porcentaje" xfId="2" builtinId="5"/>
    <cellStyle name="Porcentaje 2" xfId="5" xr:uid="{00000000-0005-0000-0000-000008000000}"/>
  </cellStyles>
  <dxfs count="154"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972958"/>
      <color rgb="FFFF69C2"/>
      <color rgb="FFB2B2B2"/>
      <color rgb="FF950054"/>
      <color rgb="FFD5007F"/>
      <color rgb="FFE98BD7"/>
      <color rgb="FFB8006E"/>
      <color rgb="FFFAE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5070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475C6D-5604-472F-BC2D-8933C1656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620A3B-963E-4D3E-AFDD-A4E05F40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DB1BD0-36D1-4425-B82C-00A7AE88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546312-28AF-41BC-9A35-2883792D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9376" cy="485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9F8CDB-AF2D-4AB8-B1EF-0AED26F6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635001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3F1280-BA25-4E08-8A60-A8096F484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3E67C1-BDCD-447C-9FE4-92B9B208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55EB0-8028-4847-A5CB-545C26B7C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D6306F-8FA1-4D20-9E25-797E39FF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B076A5-0265-47A9-86DD-35095A4B9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0F0E29-C035-4FFB-9E23-A5EA77000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1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showGridLines="0" tabSelected="1" topLeftCell="B16" zoomScale="80" zoomScaleNormal="80" workbookViewId="0">
      <selection activeCell="M24" sqref="M24:M25"/>
    </sheetView>
  </sheetViews>
  <sheetFormatPr baseColWidth="10" defaultColWidth="11.453125" defaultRowHeight="30" customHeight="1" x14ac:dyDescent="0.25"/>
  <cols>
    <col min="1" max="1" width="3" style="1" bestFit="1" customWidth="1"/>
    <col min="2" max="2" width="25.1796875" style="1" customWidth="1"/>
    <col min="3" max="3" width="21.45312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24.54296875" style="1" customWidth="1"/>
    <col min="9" max="9" width="29.54296875" style="1" customWidth="1"/>
    <col min="10" max="10" width="1.453125" style="1" customWidth="1"/>
    <col min="11" max="11" width="29.54296875" style="1" customWidth="1"/>
    <col min="12" max="12" width="1.453125" style="1" customWidth="1"/>
    <col min="13" max="13" width="29.54296875" style="1" customWidth="1"/>
    <col min="14" max="16384" width="11.453125" style="1"/>
  </cols>
  <sheetData>
    <row r="1" spans="1:13" ht="40.5" customHeight="1" x14ac:dyDescent="0.25">
      <c r="A1" s="59" t="s">
        <v>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ht="40.5" customHeight="1" x14ac:dyDescent="0.25">
      <c r="A2" s="24"/>
      <c r="B2" s="24"/>
      <c r="C2" s="24"/>
      <c r="D2" s="29"/>
      <c r="E2" s="29"/>
      <c r="F2" s="101" t="s">
        <v>113</v>
      </c>
      <c r="G2" s="101"/>
      <c r="H2" s="101"/>
      <c r="I2" s="101"/>
      <c r="J2" s="100" t="s">
        <v>34</v>
      </c>
      <c r="K2" s="100"/>
    </row>
    <row r="3" spans="1:13" ht="11.25" customHeight="1" x14ac:dyDescent="0.25">
      <c r="A3" s="24"/>
      <c r="B3" s="6"/>
      <c r="C3" s="6"/>
      <c r="D3" s="6"/>
      <c r="E3" s="6"/>
      <c r="F3" s="6"/>
      <c r="G3" s="6"/>
      <c r="H3" s="6"/>
    </row>
    <row r="4" spans="1:13" ht="30" customHeight="1" x14ac:dyDescent="0.25">
      <c r="A4" s="105" t="s">
        <v>30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26.25" customHeight="1" x14ac:dyDescent="0.25">
      <c r="A5" s="109" t="s">
        <v>64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18" customHeight="1" x14ac:dyDescent="0.25">
      <c r="A6" s="106" t="s">
        <v>0</v>
      </c>
      <c r="B6" s="97" t="s">
        <v>17</v>
      </c>
      <c r="C6" s="98"/>
      <c r="D6" s="98"/>
      <c r="E6" s="98"/>
      <c r="F6" s="98"/>
      <c r="G6" s="98"/>
      <c r="H6" s="99"/>
      <c r="I6" s="96" t="s">
        <v>29</v>
      </c>
      <c r="J6" s="16"/>
      <c r="K6" s="96" t="s">
        <v>29</v>
      </c>
      <c r="L6" s="16"/>
      <c r="M6" s="96" t="s">
        <v>29</v>
      </c>
    </row>
    <row r="7" spans="1:13" ht="15.5" x14ac:dyDescent="0.25">
      <c r="A7" s="107"/>
      <c r="B7" s="97" t="s">
        <v>4</v>
      </c>
      <c r="C7" s="98"/>
      <c r="D7" s="99"/>
      <c r="E7" s="97" t="s">
        <v>5</v>
      </c>
      <c r="F7" s="98"/>
      <c r="G7" s="98"/>
      <c r="H7" s="99"/>
      <c r="I7" s="96"/>
      <c r="J7" s="16"/>
      <c r="K7" s="96"/>
      <c r="L7" s="16"/>
      <c r="M7" s="96"/>
    </row>
    <row r="8" spans="1:13" s="2" customFormat="1" ht="29.25" customHeight="1" thickBot="1" x14ac:dyDescent="0.3">
      <c r="A8" s="108"/>
      <c r="B8" s="5" t="s">
        <v>9</v>
      </c>
      <c r="C8" s="5" t="s">
        <v>35</v>
      </c>
      <c r="D8" s="5" t="s">
        <v>1</v>
      </c>
      <c r="E8" s="5" t="s">
        <v>3</v>
      </c>
      <c r="F8" s="14" t="s">
        <v>2</v>
      </c>
      <c r="G8" s="14" t="s">
        <v>6</v>
      </c>
      <c r="H8" s="14" t="s">
        <v>8</v>
      </c>
      <c r="I8" s="23" t="s">
        <v>31</v>
      </c>
      <c r="J8" s="16"/>
      <c r="K8" s="23" t="s">
        <v>32</v>
      </c>
      <c r="L8" s="16"/>
      <c r="M8" s="23" t="s">
        <v>33</v>
      </c>
    </row>
    <row r="9" spans="1:13" s="2" customFormat="1" ht="45" customHeight="1" thickTop="1" thickBot="1" x14ac:dyDescent="0.3">
      <c r="A9" s="104">
        <v>1</v>
      </c>
      <c r="B9" s="94" t="s">
        <v>10</v>
      </c>
      <c r="C9" s="94" t="s">
        <v>36</v>
      </c>
      <c r="D9" s="94" t="s">
        <v>46</v>
      </c>
      <c r="E9" s="94" t="s">
        <v>47</v>
      </c>
      <c r="F9" s="94" t="s">
        <v>11</v>
      </c>
      <c r="G9" s="95">
        <v>0.9</v>
      </c>
      <c r="H9" s="54" t="s">
        <v>48</v>
      </c>
      <c r="I9" s="93">
        <f>AVERAGE('030151'!AV10:AV11,'030152'!AV10:AV11,'030153'!AV10:AV11,'030154'!AV10:AV11,'030155'!AV10:AV11,'030156'!AV10:AV11,'030157'!AV10:AV11)</f>
        <v>1</v>
      </c>
      <c r="J9" s="17"/>
      <c r="K9" s="93">
        <f>AVERAGE('030251'!AV10:AV11,'030252'!AV10:AV11)</f>
        <v>0.9965940054495912</v>
      </c>
      <c r="L9" s="17"/>
      <c r="M9" s="93">
        <f>AVERAGE(I9,K9)</f>
        <v>0.9982970027247956</v>
      </c>
    </row>
    <row r="10" spans="1:13" s="2" customFormat="1" ht="42.75" customHeight="1" thickTop="1" thickBot="1" x14ac:dyDescent="0.3">
      <c r="A10" s="104"/>
      <c r="B10" s="94"/>
      <c r="C10" s="94"/>
      <c r="D10" s="94"/>
      <c r="E10" s="94"/>
      <c r="F10" s="94"/>
      <c r="G10" s="95"/>
      <c r="H10" s="54" t="s">
        <v>49</v>
      </c>
      <c r="I10" s="93"/>
      <c r="J10" s="17"/>
      <c r="K10" s="93"/>
      <c r="L10" s="17"/>
      <c r="M10" s="93"/>
    </row>
    <row r="11" spans="1:13" s="3" customFormat="1" ht="28.5" customHeight="1" thickTop="1" thickBot="1" x14ac:dyDescent="0.3">
      <c r="A11" s="102"/>
      <c r="B11" s="103"/>
      <c r="C11" s="103"/>
      <c r="D11" s="103"/>
      <c r="E11" s="103"/>
      <c r="F11" s="103"/>
      <c r="G11" s="103"/>
      <c r="H11" s="103"/>
      <c r="I11" s="7"/>
      <c r="J11" s="7"/>
      <c r="K11" s="7"/>
      <c r="L11" s="7"/>
    </row>
    <row r="12" spans="1:13" s="3" customFormat="1" ht="42" customHeight="1" thickTop="1" thickBot="1" x14ac:dyDescent="0.3">
      <c r="A12" s="104">
        <v>2</v>
      </c>
      <c r="B12" s="94" t="s">
        <v>12</v>
      </c>
      <c r="C12" s="94" t="s">
        <v>37</v>
      </c>
      <c r="D12" s="94" t="s">
        <v>13</v>
      </c>
      <c r="E12" s="94" t="s">
        <v>40</v>
      </c>
      <c r="F12" s="94" t="s">
        <v>11</v>
      </c>
      <c r="G12" s="95">
        <v>0.9</v>
      </c>
      <c r="H12" s="54" t="s">
        <v>41</v>
      </c>
      <c r="I12" s="93">
        <f>AVERAGE('030151'!AV13:AV14,'030152'!AV13:AV14,'030153'!AV13:AV14,'030154'!AV13:AV14,'030155'!AV13:AV14,'030156'!AV13:AV14,'030157'!AV13:AV14)</f>
        <v>0.98935271601843211</v>
      </c>
      <c r="J12" s="17"/>
      <c r="K12" s="93">
        <f>AVERAGE('030251'!AV13:AV14,'030252'!AV13:AV14)</f>
        <v>0.9855918049475294</v>
      </c>
      <c r="L12" s="17"/>
      <c r="M12" s="114">
        <f>AVERAGE(I12,K12)</f>
        <v>0.98747226048298076</v>
      </c>
    </row>
    <row r="13" spans="1:13" s="3" customFormat="1" ht="42" customHeight="1" thickTop="1" thickBot="1" x14ac:dyDescent="0.3">
      <c r="A13" s="104"/>
      <c r="B13" s="94"/>
      <c r="C13" s="94"/>
      <c r="D13" s="94"/>
      <c r="E13" s="94"/>
      <c r="F13" s="94"/>
      <c r="G13" s="95"/>
      <c r="H13" s="54" t="s">
        <v>39</v>
      </c>
      <c r="I13" s="93"/>
      <c r="J13" s="17"/>
      <c r="K13" s="93"/>
      <c r="L13" s="17"/>
      <c r="M13" s="114"/>
    </row>
    <row r="14" spans="1:13" s="3" customFormat="1" ht="28.5" customHeight="1" thickTop="1" thickBot="1" x14ac:dyDescent="0.3">
      <c r="A14" s="19"/>
      <c r="B14" s="20"/>
      <c r="C14" s="20"/>
      <c r="D14" s="20"/>
      <c r="E14" s="20"/>
      <c r="F14" s="20"/>
      <c r="G14" s="20"/>
      <c r="H14" s="20"/>
      <c r="I14" s="8"/>
      <c r="J14" s="8"/>
      <c r="K14" s="8"/>
      <c r="L14" s="8"/>
    </row>
    <row r="15" spans="1:13" s="3" customFormat="1" ht="39" customHeight="1" thickTop="1" thickBot="1" x14ac:dyDescent="0.3">
      <c r="A15" s="104">
        <v>3</v>
      </c>
      <c r="B15" s="94" t="s">
        <v>50</v>
      </c>
      <c r="C15" s="94" t="s">
        <v>38</v>
      </c>
      <c r="D15" s="94" t="s">
        <v>51</v>
      </c>
      <c r="E15" s="94" t="s">
        <v>52</v>
      </c>
      <c r="F15" s="94" t="s">
        <v>11</v>
      </c>
      <c r="G15" s="95">
        <v>1</v>
      </c>
      <c r="H15" s="54" t="s">
        <v>53</v>
      </c>
      <c r="I15" s="93">
        <f>AVERAGE('030151'!AV16:AV17,'030152'!AV16:AV17,'030153'!AV16:AV17,'030154'!AV16:AV17,'030155'!AV16:AV17,'030156'!AV16:AV17,'030157'!AV16:AV17)</f>
        <v>1</v>
      </c>
      <c r="J15" s="15"/>
      <c r="K15" s="93">
        <f>AVERAGE('030251'!AV16:AV17,'030252'!AV16:AV17)</f>
        <v>1</v>
      </c>
      <c r="L15" s="15"/>
      <c r="M15" s="93">
        <f>AVERAGE(I15,K15)</f>
        <v>1</v>
      </c>
    </row>
    <row r="16" spans="1:13" s="3" customFormat="1" ht="51" customHeight="1" thickTop="1" thickBot="1" x14ac:dyDescent="0.3">
      <c r="A16" s="104"/>
      <c r="B16" s="94"/>
      <c r="C16" s="94"/>
      <c r="D16" s="94"/>
      <c r="E16" s="94"/>
      <c r="F16" s="94"/>
      <c r="G16" s="95"/>
      <c r="H16" s="54" t="s">
        <v>54</v>
      </c>
      <c r="I16" s="93"/>
      <c r="J16" s="17"/>
      <c r="K16" s="93"/>
      <c r="L16" s="17"/>
      <c r="M16" s="93"/>
    </row>
    <row r="17" spans="1:13" s="3" customFormat="1" ht="28.5" customHeight="1" thickTop="1" thickBot="1" x14ac:dyDescent="0.3">
      <c r="A17" s="102"/>
      <c r="B17" s="103"/>
      <c r="C17" s="103"/>
      <c r="D17" s="103"/>
      <c r="E17" s="103"/>
      <c r="F17" s="103"/>
      <c r="G17" s="103"/>
      <c r="H17" s="103"/>
      <c r="I17" s="8"/>
      <c r="J17" s="8"/>
      <c r="K17" s="8"/>
      <c r="L17" s="8"/>
    </row>
    <row r="18" spans="1:13" s="3" customFormat="1" ht="44.25" customHeight="1" thickTop="1" thickBot="1" x14ac:dyDescent="0.3">
      <c r="A18" s="104">
        <v>4</v>
      </c>
      <c r="B18" s="94" t="s">
        <v>55</v>
      </c>
      <c r="C18" s="94" t="s">
        <v>38</v>
      </c>
      <c r="D18" s="94" t="s">
        <v>14</v>
      </c>
      <c r="E18" s="94" t="s">
        <v>56</v>
      </c>
      <c r="F18" s="94" t="s">
        <v>11</v>
      </c>
      <c r="G18" s="95">
        <v>0.9</v>
      </c>
      <c r="H18" s="54" t="s">
        <v>45</v>
      </c>
      <c r="I18" s="93">
        <f>AVERAGE('030151'!AV19:AV20,'030152'!AV19:AV20,'030153'!AV19:AV20,'030154'!AV19:AV20,'030155'!AV19:AV20,'030156'!AV19:AV20,'030157'!AV19:AV20)</f>
        <v>1</v>
      </c>
      <c r="J18" s="17"/>
      <c r="K18" s="93">
        <f>AVERAGE('030251'!AV19:AV20,'030252'!AV19:AV20)</f>
        <v>1</v>
      </c>
      <c r="L18" s="17"/>
      <c r="M18" s="93">
        <f>AVERAGE(I18,K18)</f>
        <v>1</v>
      </c>
    </row>
    <row r="19" spans="1:13" s="3" customFormat="1" ht="48.75" customHeight="1" thickTop="1" thickBot="1" x14ac:dyDescent="0.3">
      <c r="A19" s="104"/>
      <c r="B19" s="94"/>
      <c r="C19" s="94"/>
      <c r="D19" s="94"/>
      <c r="E19" s="94"/>
      <c r="F19" s="94"/>
      <c r="G19" s="95"/>
      <c r="H19" s="54" t="s">
        <v>44</v>
      </c>
      <c r="I19" s="93"/>
      <c r="J19" s="17"/>
      <c r="K19" s="93"/>
      <c r="L19" s="17"/>
      <c r="M19" s="93"/>
    </row>
    <row r="20" spans="1:13" s="3" customFormat="1" ht="28.5" customHeight="1" thickTop="1" thickBot="1" x14ac:dyDescent="0.3">
      <c r="A20" s="31"/>
      <c r="B20" s="32"/>
      <c r="C20" s="32"/>
      <c r="D20" s="33"/>
      <c r="E20" s="28"/>
      <c r="F20" s="34"/>
      <c r="G20" s="35"/>
      <c r="H20" s="36"/>
      <c r="I20" s="8"/>
      <c r="J20" s="8"/>
      <c r="K20" s="8"/>
      <c r="L20" s="8"/>
    </row>
    <row r="21" spans="1:13" s="3" customFormat="1" ht="33" customHeight="1" thickTop="1" thickBot="1" x14ac:dyDescent="0.3">
      <c r="A21" s="104">
        <v>5</v>
      </c>
      <c r="B21" s="94" t="s">
        <v>55</v>
      </c>
      <c r="C21" s="94" t="s">
        <v>38</v>
      </c>
      <c r="D21" s="94" t="s">
        <v>57</v>
      </c>
      <c r="E21" s="94" t="s">
        <v>58</v>
      </c>
      <c r="F21" s="94" t="s">
        <v>11</v>
      </c>
      <c r="G21" s="95">
        <v>1</v>
      </c>
      <c r="H21" s="54" t="s">
        <v>59</v>
      </c>
      <c r="I21" s="93">
        <f>AVERAGE('030151'!AV22:AV23,'030152'!AV22:AV23,'030153'!AV22:AV23,'030154'!AV22:AV23,'030155'!AV22:AV23,'030156'!AV22:AV23,'030157'!AV22:AV23)</f>
        <v>1</v>
      </c>
      <c r="J21" s="17"/>
      <c r="K21" s="93">
        <f>AVERAGE('030251'!AV22:AV23,'030252'!AV22:AV23)</f>
        <v>0.99992775958389513</v>
      </c>
      <c r="L21" s="17"/>
      <c r="M21" s="93">
        <f>AVERAGE(I21,K21)</f>
        <v>0.99996387979194756</v>
      </c>
    </row>
    <row r="22" spans="1:13" s="4" customFormat="1" ht="46.5" customHeight="1" thickTop="1" thickBot="1" x14ac:dyDescent="0.3">
      <c r="A22" s="104"/>
      <c r="B22" s="94"/>
      <c r="C22" s="94"/>
      <c r="D22" s="94"/>
      <c r="E22" s="94"/>
      <c r="F22" s="94"/>
      <c r="G22" s="95"/>
      <c r="H22" s="54" t="s">
        <v>60</v>
      </c>
      <c r="I22" s="93"/>
      <c r="J22" s="17"/>
      <c r="K22" s="93"/>
      <c r="L22" s="17"/>
      <c r="M22" s="93"/>
    </row>
    <row r="23" spans="1:13" s="4" customFormat="1" ht="23.5" thickTop="1" thickBot="1" x14ac:dyDescent="0.3">
      <c r="A23" s="112"/>
      <c r="B23" s="113"/>
      <c r="C23" s="113"/>
      <c r="D23" s="113"/>
      <c r="E23" s="113"/>
      <c r="F23" s="113"/>
      <c r="G23" s="113"/>
      <c r="H23" s="113"/>
      <c r="I23" s="15"/>
      <c r="J23" s="15"/>
    </row>
    <row r="24" spans="1:13" ht="33" customHeight="1" thickTop="1" thickBot="1" x14ac:dyDescent="0.3">
      <c r="A24" s="104">
        <v>6</v>
      </c>
      <c r="B24" s="94" t="s">
        <v>61</v>
      </c>
      <c r="C24" s="94" t="s">
        <v>37</v>
      </c>
      <c r="D24" s="94" t="s">
        <v>15</v>
      </c>
      <c r="E24" s="94" t="s">
        <v>62</v>
      </c>
      <c r="F24" s="94" t="s">
        <v>11</v>
      </c>
      <c r="G24" s="95">
        <v>0.9</v>
      </c>
      <c r="H24" s="54" t="s">
        <v>42</v>
      </c>
      <c r="I24" s="93">
        <f>AVERAGE('030151'!AV25:AV26,'030152'!AV25:AV26,'030153'!AV25:AV26,'030154'!AV25:AV26,'030155'!AV25:AV26,'030156'!AV25:AV26,'030157'!AV25:AV26)</f>
        <v>0.98454693333858601</v>
      </c>
      <c r="J24" s="17"/>
      <c r="K24" s="93">
        <f>AVERAGE('030251'!AV25:AV26,'030252'!AV25:AV26)</f>
        <v>0.98495999915278443</v>
      </c>
      <c r="L24" s="17"/>
      <c r="M24" s="114">
        <f>AVERAGE(I24,K24)</f>
        <v>0.98475346624568516</v>
      </c>
    </row>
    <row r="25" spans="1:13" ht="45.75" customHeight="1" thickTop="1" thickBot="1" x14ac:dyDescent="0.3">
      <c r="A25" s="104"/>
      <c r="B25" s="94"/>
      <c r="C25" s="94"/>
      <c r="D25" s="94"/>
      <c r="E25" s="94"/>
      <c r="F25" s="94"/>
      <c r="G25" s="95"/>
      <c r="H25" s="54" t="s">
        <v>63</v>
      </c>
      <c r="I25" s="93"/>
      <c r="J25" s="17"/>
      <c r="K25" s="93"/>
      <c r="L25" s="17"/>
      <c r="M25" s="114"/>
    </row>
    <row r="26" spans="1:13" ht="30" customHeight="1" thickTop="1" x14ac:dyDescent="0.25">
      <c r="A26" s="110"/>
      <c r="B26" s="111"/>
      <c r="C26" s="111"/>
      <c r="D26" s="111"/>
      <c r="E26" s="111"/>
      <c r="F26" s="111"/>
      <c r="G26" s="111"/>
      <c r="H26" s="111"/>
    </row>
  </sheetData>
  <mergeCells count="76">
    <mergeCell ref="M21:M22"/>
    <mergeCell ref="A23:H23"/>
    <mergeCell ref="M24:M25"/>
    <mergeCell ref="F24:F25"/>
    <mergeCell ref="G24:G25"/>
    <mergeCell ref="D21:D22"/>
    <mergeCell ref="E21:E22"/>
    <mergeCell ref="F21:F22"/>
    <mergeCell ref="G21:G22"/>
    <mergeCell ref="A26:H26"/>
    <mergeCell ref="I24:I25"/>
    <mergeCell ref="K24:K25"/>
    <mergeCell ref="A24:A25"/>
    <mergeCell ref="B24:B25"/>
    <mergeCell ref="C24:C25"/>
    <mergeCell ref="D24:D25"/>
    <mergeCell ref="E24:E25"/>
    <mergeCell ref="A4:M4"/>
    <mergeCell ref="A6:A8"/>
    <mergeCell ref="G18:G19"/>
    <mergeCell ref="I21:I22"/>
    <mergeCell ref="K21:K22"/>
    <mergeCell ref="K12:K13"/>
    <mergeCell ref="B7:D7"/>
    <mergeCell ref="E7:H7"/>
    <mergeCell ref="C9:C10"/>
    <mergeCell ref="I9:I10"/>
    <mergeCell ref="I12:I13"/>
    <mergeCell ref="C21:C22"/>
    <mergeCell ref="E12:E13"/>
    <mergeCell ref="A5:M5"/>
    <mergeCell ref="A21:A22"/>
    <mergeCell ref="B21:B22"/>
    <mergeCell ref="A9:A10"/>
    <mergeCell ref="B9:B10"/>
    <mergeCell ref="G9:G10"/>
    <mergeCell ref="A11:H11"/>
    <mergeCell ref="A12:A13"/>
    <mergeCell ref="D9:D10"/>
    <mergeCell ref="J2:K2"/>
    <mergeCell ref="F2:I2"/>
    <mergeCell ref="A1:L1"/>
    <mergeCell ref="K18:K19"/>
    <mergeCell ref="K9:K10"/>
    <mergeCell ref="I15:I16"/>
    <mergeCell ref="A17:H17"/>
    <mergeCell ref="A18:A19"/>
    <mergeCell ref="I18:I19"/>
    <mergeCell ref="G15:G16"/>
    <mergeCell ref="A15:A16"/>
    <mergeCell ref="B15:B16"/>
    <mergeCell ref="F15:F16"/>
    <mergeCell ref="B18:B19"/>
    <mergeCell ref="D18:D19"/>
    <mergeCell ref="E18:E19"/>
    <mergeCell ref="M6:M7"/>
    <mergeCell ref="M9:M10"/>
    <mergeCell ref="I6:I7"/>
    <mergeCell ref="K6:K7"/>
    <mergeCell ref="E9:E10"/>
    <mergeCell ref="F9:F10"/>
    <mergeCell ref="B6:H6"/>
    <mergeCell ref="M12:M13"/>
    <mergeCell ref="M15:M16"/>
    <mergeCell ref="M18:M19"/>
    <mergeCell ref="F18:F19"/>
    <mergeCell ref="B12:B13"/>
    <mergeCell ref="D12:D13"/>
    <mergeCell ref="C12:C13"/>
    <mergeCell ref="G12:G13"/>
    <mergeCell ref="D15:D16"/>
    <mergeCell ref="E15:E16"/>
    <mergeCell ref="F12:F13"/>
    <mergeCell ref="C15:C16"/>
    <mergeCell ref="K15:K16"/>
    <mergeCell ref="C18:C19"/>
  </mergeCells>
  <conditionalFormatting sqref="I12:I13">
    <cfRule type="dataBar" priority="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{A2502151-CAA5-4D96-8670-49D8CC16DC1A}</x14:id>
        </ext>
      </extLst>
    </cfRule>
    <cfRule type="dataBar" priority="7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{CC87ECF4-2233-3348-B1C9-6BB410097853}</x14:id>
        </ext>
      </extLst>
    </cfRule>
    <cfRule type="dataBar" priority="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{6ED82756-0FCC-456D-9138-4B054374F4AA}</x14:id>
        </ext>
      </extLst>
    </cfRule>
  </conditionalFormatting>
  <conditionalFormatting sqref="I15:I16">
    <cfRule type="dataBar" priority="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{25E77ABE-685E-304F-8C07-7AD3E0B2005F}</x14:id>
        </ext>
      </extLst>
    </cfRule>
    <cfRule type="dataBar" priority="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{0C8C1719-84BF-453C-8B2B-89E37D8E5F71}</x14:id>
        </ext>
      </extLst>
    </cfRule>
    <cfRule type="dataBar" priority="4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{23AC6C75-608F-4AC4-9F89-01204CE2E4C0}</x14:id>
        </ext>
      </extLst>
    </cfRule>
  </conditionalFormatting>
  <conditionalFormatting sqref="I18:I19">
    <cfRule type="dataBar" priority="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{68FE6A5B-D8D5-EE48-B213-02B6BD523DC5}</x14:id>
        </ext>
      </extLst>
    </cfRule>
    <cfRule type="dataBar" priority="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{21F2D068-2DEF-40C0-8F27-7E6F7C63086C}</x14:id>
        </ext>
      </extLst>
    </cfRule>
    <cfRule type="dataBar" priority="4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{C56201D7-7D99-4FC5-B82F-ED7508D1D9A7}</x14:id>
        </ext>
      </extLst>
    </cfRule>
  </conditionalFormatting>
  <conditionalFormatting sqref="I21:I22">
    <cfRule type="dataBar" priority="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{D4AE0C45-E7D0-EC4A-A091-A3A88A0EC0F5}</x14:id>
        </ext>
      </extLst>
    </cfRule>
    <cfRule type="dataBar" priority="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{CB9A8E64-8906-4D22-B7B5-8C251A47C3B2}</x14:id>
        </ext>
      </extLst>
    </cfRule>
    <cfRule type="dataBar" priority="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{B93B69AF-55C7-4CDF-BB78-3FE7D31F6A6D}</x14:id>
        </ext>
      </extLst>
    </cfRule>
    <cfRule type="dataBar" priority="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{3D058166-9E8D-416F-9C56-092E5F2F9FA5}</x14:id>
        </ext>
      </extLst>
    </cfRule>
    <cfRule type="dataBar" priority="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{7CCFBC3B-C52B-4E16-8072-3F8F58B8E186}</x14:id>
        </ext>
      </extLst>
    </cfRule>
  </conditionalFormatting>
  <conditionalFormatting sqref="I24:I25">
    <cfRule type="dataBar" priority="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{4C72BF4A-CC2F-4443-BC48-97176286B4AC}</x14:id>
        </ext>
      </extLst>
    </cfRule>
    <cfRule type="dataBar" priority="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{2F88F55E-5043-49E0-BBC4-C77DEF1B4173}</x14:id>
        </ext>
      </extLst>
    </cfRule>
    <cfRule type="dataBar" priority="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{E5E428A5-952A-42C8-8B92-25E43FAFB374}</x14:id>
        </ext>
      </extLst>
    </cfRule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{113AED02-E854-4EA4-8BF8-C3304F0E8706}</x14:id>
        </ext>
      </extLst>
    </cfRule>
    <cfRule type="dataBar" priority="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{14CE5A16-2A26-4022-830C-1D55AA092317}</x14:id>
        </ext>
      </extLst>
    </cfRule>
  </conditionalFormatting>
  <conditionalFormatting sqref="I9:J22">
    <cfRule type="dataBar" priority="1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{5EC15DF9-54FB-4FED-A908-0D1A7E1FC0B8}</x14:id>
        </ext>
      </extLst>
    </cfRule>
  </conditionalFormatting>
  <conditionalFormatting sqref="I9:J23 K9:L22">
    <cfRule type="dataBar" priority="4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{A1D2A8DA-0DF5-44A4-8191-DD37E251674B}</x14:id>
        </ext>
      </extLst>
    </cfRule>
  </conditionalFormatting>
  <conditionalFormatting sqref="I9:L10">
    <cfRule type="dataBar" priority="4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{1DABA211-F9E3-4E77-8709-DF86FAD7C9EE}</x14:id>
        </ext>
      </extLst>
    </cfRule>
  </conditionalFormatting>
  <conditionalFormatting sqref="I11:L11 I17:L17 I14:L14 I20:L20">
    <cfRule type="dataBar" priority="4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{DDA11D83-AEE3-4A5C-BB65-F3C88DB7EADE}</x14:id>
        </ext>
      </extLst>
    </cfRule>
  </conditionalFormatting>
  <conditionalFormatting sqref="J24:J25 L24:L25">
    <cfRule type="dataBar" priority="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{10FF46B0-54FB-4D0D-B4E7-552B73BBB582}</x14:id>
        </ext>
      </extLst>
    </cfRule>
  </conditionalFormatting>
  <conditionalFormatting sqref="J24:J25">
    <cfRule type="dataBar" priority="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{4A75CAEE-4C03-4FCA-8E1D-E0A333CB17E2}</x14:id>
        </ext>
      </extLst>
    </cfRule>
  </conditionalFormatting>
  <conditionalFormatting sqref="K9:K10">
    <cfRule type="dataBar" priority="10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{8C0DF1C2-74F3-41EA-B8E5-FE52EFD39CF8}</x14:id>
        </ext>
      </extLst>
    </cfRule>
  </conditionalFormatting>
  <conditionalFormatting sqref="K12:K13">
    <cfRule type="dataBar" priority="6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{96C7BB22-1AA2-1B41-A8DB-F4913EF06AF8}</x14:id>
        </ext>
      </extLst>
    </cfRule>
    <cfRule type="dataBar" priority="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{9B84B013-5EED-4674-8A86-B8F76C3B596C}</x14:id>
        </ext>
      </extLst>
    </cfRule>
    <cfRule type="dataBar" priority="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{C423062C-9F6C-40D7-A060-E2AE9ECDCAFA}</x14:id>
        </ext>
      </extLst>
    </cfRule>
    <cfRule type="dataBar" priority="6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{18B40D67-9828-124A-A210-BDB98B390B97}</x14:id>
        </ext>
      </extLst>
    </cfRule>
    <cfRule type="dataBar" priority="3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{FD87D8AD-86E7-4D80-833A-8DD59FEB3448}</x14:id>
        </ext>
      </extLst>
    </cfRule>
    <cfRule type="dataBar" priority="3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{F4B2F7D3-0348-427E-AFA1-2F7FF65D5E99}</x14:id>
        </ext>
      </extLst>
    </cfRule>
  </conditionalFormatting>
  <conditionalFormatting sqref="K15:K16">
    <cfRule type="dataBar" priority="3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{3A657538-CB75-4F8E-AE3B-4595A1F9E878}</x14:id>
        </ext>
      </extLst>
    </cfRule>
    <cfRule type="dataBar" priority="3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{CF48999B-3D6D-4FA7-952F-BC60BCB5577A}</x14:id>
        </ext>
      </extLst>
    </cfRule>
    <cfRule type="dataBar" priority="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{96657541-C0AA-43E0-AD19-61333EADE87F}</x14:id>
        </ext>
      </extLst>
    </cfRule>
    <cfRule type="dataBar" priority="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{6B019070-10CD-2744-B7D6-449CEEEF90C1}</x14:id>
        </ext>
      </extLst>
    </cfRule>
    <cfRule type="dataBar" priority="6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{D87B1DDB-B836-9546-B4C2-B644749463D9}</x14:id>
        </ext>
      </extLst>
    </cfRule>
    <cfRule type="dataBar" priority="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{06AF851F-1E8C-4585-88B0-03343F016591}</x14:id>
        </ext>
      </extLst>
    </cfRule>
  </conditionalFormatting>
  <conditionalFormatting sqref="K18:K19">
    <cfRule type="dataBar" priority="3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{FCFCE537-7DF7-48F7-89CD-FCD5712D8363}</x14:id>
        </ext>
      </extLst>
    </cfRule>
    <cfRule type="dataBar" priority="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{F445EE05-AF32-0140-B602-177A7DB29507}</x14:id>
        </ext>
      </extLst>
    </cfRule>
    <cfRule type="dataBar" priority="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{313A35D3-F919-4D7C-84F8-BD483CF7D65A}</x14:id>
        </ext>
      </extLst>
    </cfRule>
    <cfRule type="dataBar" priority="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{FC1CA6B8-BB9A-45A0-9AB9-D1B0E447D8D0}</x14:id>
        </ext>
      </extLst>
    </cfRule>
    <cfRule type="dataBar" priority="3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{F26494C5-C303-4BF7-8572-AD24ABEC1016}</x14:id>
        </ext>
      </extLst>
    </cfRule>
    <cfRule type="dataBar" priority="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{FA92BA01-E34E-914D-A985-20D1630BC783}</x14:id>
        </ext>
      </extLst>
    </cfRule>
  </conditionalFormatting>
  <conditionalFormatting sqref="K21:K22">
    <cfRule type="dataBar" priority="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{C03739BD-6405-47B9-8DC2-20D7739A7491}</x14:id>
        </ext>
      </extLst>
    </cfRule>
    <cfRule type="dataBar" priority="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{75F396FB-A801-124B-BD82-CD61B0B6EE94}</x14:id>
        </ext>
      </extLst>
    </cfRule>
    <cfRule type="dataBar" priority="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{3E7CB034-AD5D-2E44-B2BA-CE928060A1E2}</x14:id>
        </ext>
      </extLst>
    </cfRule>
    <cfRule type="dataBar" priority="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{799F9A21-6462-49B4-8954-DE74D1C27D4F}</x14:id>
        </ext>
      </extLst>
    </cfRule>
    <cfRule type="dataBar" priority="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{0440E889-DB56-4430-A11E-FE0CF27D355F}</x14:id>
        </ext>
      </extLst>
    </cfRule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{FEEDCF03-0609-4739-A473-A2FE4F127DAE}</x14:id>
        </ext>
      </extLst>
    </cfRule>
  </conditionalFormatting>
  <conditionalFormatting sqref="K24:K25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{2F5010BB-3365-474F-9183-BD1DF7467BF9}</x14:id>
        </ext>
      </extLst>
    </cfRule>
    <cfRule type="dataBar" priority="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{FD5D5FFB-7341-44DB-B79A-67A69DEA0BE7}</x14:id>
        </ext>
      </extLst>
    </cfRule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{BEA80E4E-606B-482C-8C67-D636992A3CFB}</x14:id>
        </ext>
      </extLst>
    </cfRule>
    <cfRule type="dataBar" priority="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{E536DF6B-DC90-47C5-9EB3-D8770C74E739}</x14:id>
        </ext>
      </extLst>
    </cfRule>
  </conditionalFormatting>
  <conditionalFormatting sqref="K9:L22">
    <cfRule type="dataBar" priority="1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{24701D79-D03A-46AC-B88B-0DB1B44C5051}</x14:id>
        </ext>
      </extLst>
    </cfRule>
  </conditionalFormatting>
  <conditionalFormatting sqref="L24:L25">
    <cfRule type="dataBar" priority="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{4192FD51-2A3B-40D6-9BD0-8A4D91EF136D}</x14:id>
        </ext>
      </extLst>
    </cfRule>
  </conditionalFormatting>
  <conditionalFormatting sqref="M9:M10">
    <cfRule type="dataBar" priority="1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{830549AB-A344-4D30-85E2-CAA507113CAD}</x14:id>
        </ext>
      </extLst>
    </cfRule>
    <cfRule type="dataBar" priority="1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{1B1F86B3-8CA4-40B3-8BFA-3ACC9DF3718C}</x14:id>
        </ext>
      </extLst>
    </cfRule>
  </conditionalFormatting>
  <conditionalFormatting sqref="M12:M13">
    <cfRule type="dataBar" priority="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{BBC8FC8C-A7B6-8845-99FD-B3499918AB18}</x14:id>
        </ext>
      </extLst>
    </cfRule>
    <cfRule type="dataBar" priority="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{74FAD781-2473-5048-A693-2DED254C4D9B}</x14:id>
        </ext>
      </extLst>
    </cfRule>
  </conditionalFormatting>
  <conditionalFormatting sqref="M15:M16">
    <cfRule type="dataBar" priority="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{374F699E-9A81-4E4C-95E2-0C56CB412FEF}</x14:id>
        </ext>
      </extLst>
    </cfRule>
    <cfRule type="dataBar" priority="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{16B44793-0094-244B-9004-A4B100C7984A}</x14:id>
        </ext>
      </extLst>
    </cfRule>
  </conditionalFormatting>
  <conditionalFormatting sqref="M18:M19">
    <cfRule type="dataBar" priority="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{FB4F9FDE-EFA0-B14A-9901-47F7E4B25FA2}</x14:id>
        </ext>
      </extLst>
    </cfRule>
    <cfRule type="dataBar" priority="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{1A4F790E-28C4-7B4F-B802-8AAE7B8B11EE}</x14:id>
        </ext>
      </extLst>
    </cfRule>
  </conditionalFormatting>
  <conditionalFormatting sqref="M21:M22">
    <cfRule type="dataBar" priority="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{765EFA67-54F0-0E4C-996C-F6D9B22AB9D6}</x14:id>
        </ext>
      </extLst>
    </cfRule>
    <cfRule type="dataBar" priority="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{E3775F8A-A478-0E43-8AB7-BB7347591B0D}</x14:id>
        </ext>
      </extLst>
    </cfRule>
  </conditionalFormatting>
  <conditionalFormatting sqref="M24:M25">
    <cfRule type="dataBar" priority="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{CF0B22C0-8E06-4022-81A0-A02ED01A7D66}</x14:id>
        </ext>
      </extLst>
    </cfRule>
    <cfRule type="dataBar" priority="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{2AB04B48-E2A4-449E-BEDC-282910B6696D}</x14:id>
        </ext>
      </extLst>
    </cfRule>
  </conditionalFormatting>
  <dataValidations count="1">
    <dataValidation showDropDown="1" showInputMessage="1" showErrorMessage="1" sqref="G24 G12 G15 G9 G18 G21" xr:uid="{81824287-CE9B-40BC-840B-B53E72C79D51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38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502151-CAA5-4D96-8670-49D8CC16DC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87ECF4-2233-3348-B1C9-6BB4100978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D82756-0FCC-456D-9138-4B054374F4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I12:I13</xm:sqref>
        </x14:conditionalFormatting>
        <x14:conditionalFormatting xmlns:xm="http://schemas.microsoft.com/office/excel/2006/main">
          <x14:cfRule type="dataBar" id="{25E77ABE-685E-304F-8C07-7AD3E0B200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8C1719-84BF-453C-8B2B-89E37D8E5F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AC6C75-608F-4AC4-9F89-01204CE2E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I15:I16</xm:sqref>
        </x14:conditionalFormatting>
        <x14:conditionalFormatting xmlns:xm="http://schemas.microsoft.com/office/excel/2006/main">
          <x14:cfRule type="dataBar" id="{68FE6A5B-D8D5-EE48-B213-02B6BD523D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F2D068-2DEF-40C0-8F27-7E6F7C6308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6201D7-7D99-4FC5-B82F-ED7508D1D9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I18:I19</xm:sqref>
        </x14:conditionalFormatting>
        <x14:conditionalFormatting xmlns:xm="http://schemas.microsoft.com/office/excel/2006/main">
          <x14:cfRule type="dataBar" id="{D4AE0C45-E7D0-EC4A-A091-A3A88A0EC0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9A8E64-8906-4D22-B7B5-8C251A47C3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3B69AF-55C7-4CDF-BB78-3FE7D31F6A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058166-9E8D-416F-9C56-092E5F2F9F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CFBC3B-C52B-4E16-8072-3F8F58B8E1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I21:I22</xm:sqref>
        </x14:conditionalFormatting>
        <x14:conditionalFormatting xmlns:xm="http://schemas.microsoft.com/office/excel/2006/main">
          <x14:cfRule type="dataBar" id="{4C72BF4A-CC2F-4443-BC48-97176286B4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88F55E-5043-49E0-BBC4-C77DEF1B41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E428A5-952A-42C8-8B92-25E43FAFB3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3AED02-E854-4EA4-8BF8-C3304F0E87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4CE5A16-2A26-4022-830C-1D55AA0923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I24:I25</xm:sqref>
        </x14:conditionalFormatting>
        <x14:conditionalFormatting xmlns:xm="http://schemas.microsoft.com/office/excel/2006/main">
          <x14:cfRule type="dataBar" id="{5EC15DF9-54FB-4FED-A908-0D1A7E1FC0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I9:J22</xm:sqref>
        </x14:conditionalFormatting>
        <x14:conditionalFormatting xmlns:xm="http://schemas.microsoft.com/office/excel/2006/main">
          <x14:cfRule type="dataBar" id="{A1D2A8DA-0DF5-44A4-8191-DD37E25167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I9:J23 K9:L22</xm:sqref>
        </x14:conditionalFormatting>
        <x14:conditionalFormatting xmlns:xm="http://schemas.microsoft.com/office/excel/2006/main">
          <x14:cfRule type="dataBar" id="{1DABA211-F9E3-4E77-8709-DF86FAD7C9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I9:L10</xm:sqref>
        </x14:conditionalFormatting>
        <x14:conditionalFormatting xmlns:xm="http://schemas.microsoft.com/office/excel/2006/main">
          <x14:cfRule type="dataBar" id="{DDA11D83-AEE3-4A5C-BB65-F3C88DB7E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I11:L11 I17:L17 I14:L14 I20:L20</xm:sqref>
        </x14:conditionalFormatting>
        <x14:conditionalFormatting xmlns:xm="http://schemas.microsoft.com/office/excel/2006/main">
          <x14:cfRule type="dataBar" id="{10FF46B0-54FB-4D0D-B4E7-552B73BBB5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J24:J25 L24:L25</xm:sqref>
        </x14:conditionalFormatting>
        <x14:conditionalFormatting xmlns:xm="http://schemas.microsoft.com/office/excel/2006/main">
          <x14:cfRule type="dataBar" id="{4A75CAEE-4C03-4FCA-8E1D-E0A333CB17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J24:J25</xm:sqref>
        </x14:conditionalFormatting>
        <x14:conditionalFormatting xmlns:xm="http://schemas.microsoft.com/office/excel/2006/main">
          <x14:cfRule type="dataBar" id="{8C0DF1C2-74F3-41EA-B8E5-FE52EFD39C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</xm:sqref>
        </x14:conditionalFormatting>
        <x14:conditionalFormatting xmlns:xm="http://schemas.microsoft.com/office/excel/2006/main">
          <x14:cfRule type="dataBar" id="{96C7BB22-1AA2-1B41-A8DB-F4913EF06A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84B013-5EED-4674-8A86-B8F76C3B59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23062C-9F6C-40D7-A060-E2AE9ECDCA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B40D67-9828-124A-A210-BDB98B390B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87D8AD-86E7-4D80-833A-8DD59FEB34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B2F7D3-0348-427E-AFA1-2F7FF65D5E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3A657538-CB75-4F8E-AE3B-4595A1F9E8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48999B-3D6D-4FA7-952F-BC60BCB557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657541-C0AA-43E0-AD19-61333EADE8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019070-10CD-2744-B7D6-449CEEEF90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87B1DDB-B836-9546-B4C2-B644749463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AF851F-1E8C-4585-88B0-03343F0165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FCFCE537-7DF7-48F7-89CD-FCD5712D83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45EE05-AF32-0140-B602-177A7DB295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3A35D3-F919-4D7C-84F8-BD483CF7D6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1CA6B8-BB9A-45A0-9AB9-D1B0E447D8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6494C5-C303-4BF7-8572-AD24ABEC10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92BA01-E34E-914D-A985-20D1630BC7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C03739BD-6405-47B9-8DC2-20D7739A74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F396FB-A801-124B-BD82-CD61B0B6EE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7CB034-AD5D-2E44-B2BA-CE928060A1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9F9A21-6462-49B4-8954-DE74D1C27D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40E889-DB56-4430-A11E-FE0CF27D35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EDCF03-0609-4739-A473-A2FE4F127D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2F5010BB-3365-474F-9183-BD1DF7467B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5D5FFB-7341-44DB-B79A-67A69DEA0B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A80E4E-606B-482C-8C67-D636992A3C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36DF6B-DC90-47C5-9EB3-D8770C74E7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K24:K25</xm:sqref>
        </x14:conditionalFormatting>
        <x14:conditionalFormatting xmlns:xm="http://schemas.microsoft.com/office/excel/2006/main">
          <x14:cfRule type="dataBar" id="{24701D79-D03A-46AC-B88B-0DB1B44C50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K9:L22</xm:sqref>
        </x14:conditionalFormatting>
        <x14:conditionalFormatting xmlns:xm="http://schemas.microsoft.com/office/excel/2006/main">
          <x14:cfRule type="dataBar" id="{4192FD51-2A3B-40D6-9BD0-8A4D91EF13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L24:L25</xm:sqref>
        </x14:conditionalFormatting>
        <x14:conditionalFormatting xmlns:xm="http://schemas.microsoft.com/office/excel/2006/main">
          <x14:cfRule type="dataBar" id="{830549AB-A344-4D30-85E2-CAA507113C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B1F86B3-8CA4-40B3-8BFA-3ACC9DF371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M9:M10</xm:sqref>
        </x14:conditionalFormatting>
        <x14:conditionalFormatting xmlns:xm="http://schemas.microsoft.com/office/excel/2006/main">
          <x14:cfRule type="dataBar" id="{BBC8FC8C-A7B6-8845-99FD-B3499918AB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FAD781-2473-5048-A693-2DED254C4D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M12:M13</xm:sqref>
        </x14:conditionalFormatting>
        <x14:conditionalFormatting xmlns:xm="http://schemas.microsoft.com/office/excel/2006/main">
          <x14:cfRule type="dataBar" id="{374F699E-9A81-4E4C-95E2-0C56CB412F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B44793-0094-244B-9004-A4B100C798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M15:M16</xm:sqref>
        </x14:conditionalFormatting>
        <x14:conditionalFormatting xmlns:xm="http://schemas.microsoft.com/office/excel/2006/main">
          <x14:cfRule type="dataBar" id="{FB4F9FDE-EFA0-B14A-9901-47F7E4B25F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4F790E-28C4-7B4F-B802-8AAE7B8B11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M18:M19</xm:sqref>
        </x14:conditionalFormatting>
        <x14:conditionalFormatting xmlns:xm="http://schemas.microsoft.com/office/excel/2006/main">
          <x14:cfRule type="dataBar" id="{765EFA67-54F0-0E4C-996C-F6D9B22AB9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775F8A-A478-0E43-8AB7-BB7347591B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M21:M22</xm:sqref>
        </x14:conditionalFormatting>
        <x14:conditionalFormatting xmlns:xm="http://schemas.microsoft.com/office/excel/2006/main">
          <x14:cfRule type="dataBar" id="{CF0B22C0-8E06-4022-81A0-A02ED01A7D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AB04B48-E2A4-449E-BEDC-282910B669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M24:M25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461C-8A25-4843-AE30-8CBE4A549403}">
  <sheetPr>
    <tabColor theme="9" tint="-0.249977111117893"/>
  </sheetPr>
  <dimension ref="A1:BH38"/>
  <sheetViews>
    <sheetView showGridLines="0" view="pageBreakPreview" zoomScale="60" zoomScaleNormal="80" workbookViewId="0">
      <selection activeCell="E2" sqref="E2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7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2</v>
      </c>
      <c r="F2" s="60" t="s">
        <v>20</v>
      </c>
      <c r="G2" s="60"/>
      <c r="H2" s="55" t="s">
        <v>112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62</v>
      </c>
      <c r="J10" s="25">
        <v>47</v>
      </c>
      <c r="K10" s="25">
        <v>0</v>
      </c>
      <c r="L10" s="25">
        <v>0</v>
      </c>
      <c r="M10" s="25">
        <v>102</v>
      </c>
      <c r="N10" s="25">
        <v>100</v>
      </c>
      <c r="O10" s="25">
        <v>91</v>
      </c>
      <c r="P10" s="25">
        <v>98</v>
      </c>
      <c r="Q10" s="25">
        <v>65</v>
      </c>
      <c r="R10" s="25">
        <v>74</v>
      </c>
      <c r="S10" s="25">
        <v>90</v>
      </c>
      <c r="T10" s="25">
        <v>88</v>
      </c>
      <c r="U10" s="25">
        <v>88</v>
      </c>
      <c r="V10" s="25">
        <v>83</v>
      </c>
      <c r="W10" s="25">
        <v>65</v>
      </c>
      <c r="X10" s="25">
        <v>81</v>
      </c>
      <c r="Y10" s="25">
        <v>40</v>
      </c>
      <c r="Z10" s="25">
        <v>88</v>
      </c>
      <c r="AA10" s="25">
        <v>83</v>
      </c>
      <c r="AB10" s="25">
        <v>84</v>
      </c>
      <c r="AC10" s="25">
        <v>66</v>
      </c>
      <c r="AD10" s="25">
        <v>64</v>
      </c>
      <c r="AE10" s="25">
        <v>74</v>
      </c>
      <c r="AF10" s="25">
        <v>67</v>
      </c>
      <c r="AG10" s="25">
        <v>74</v>
      </c>
      <c r="AH10" s="25">
        <v>72</v>
      </c>
      <c r="AI10" s="25">
        <v>70</v>
      </c>
      <c r="AJ10" s="25">
        <v>62</v>
      </c>
      <c r="AK10" s="25">
        <v>68</v>
      </c>
      <c r="AL10" s="25">
        <v>63</v>
      </c>
      <c r="AM10" s="25">
        <v>61</v>
      </c>
      <c r="AN10" s="25">
        <v>55</v>
      </c>
      <c r="AO10" s="25">
        <v>64</v>
      </c>
      <c r="AP10" s="25">
        <v>48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62</v>
      </c>
      <c r="J11" s="38">
        <v>47</v>
      </c>
      <c r="K11" s="38">
        <v>0</v>
      </c>
      <c r="L11" s="38">
        <v>0</v>
      </c>
      <c r="M11" s="38">
        <v>102</v>
      </c>
      <c r="N11" s="38">
        <v>100</v>
      </c>
      <c r="O11" s="38">
        <v>91</v>
      </c>
      <c r="P11" s="38">
        <v>98</v>
      </c>
      <c r="Q11" s="38">
        <v>65</v>
      </c>
      <c r="R11" s="38">
        <v>74</v>
      </c>
      <c r="S11" s="38">
        <v>90</v>
      </c>
      <c r="T11" s="38">
        <v>88</v>
      </c>
      <c r="U11" s="38">
        <v>88</v>
      </c>
      <c r="V11" s="38">
        <v>83</v>
      </c>
      <c r="W11" s="38">
        <v>65</v>
      </c>
      <c r="X11" s="38">
        <v>81</v>
      </c>
      <c r="Y11" s="38">
        <v>40</v>
      </c>
      <c r="Z11" s="38">
        <v>88</v>
      </c>
      <c r="AA11" s="38">
        <v>83</v>
      </c>
      <c r="AB11" s="38">
        <v>84</v>
      </c>
      <c r="AC11" s="38">
        <v>66</v>
      </c>
      <c r="AD11" s="38">
        <v>64</v>
      </c>
      <c r="AE11" s="38">
        <v>74</v>
      </c>
      <c r="AF11" s="38">
        <v>67</v>
      </c>
      <c r="AG11" s="38">
        <v>74</v>
      </c>
      <c r="AH11" s="38">
        <v>72</v>
      </c>
      <c r="AI11" s="38">
        <v>70</v>
      </c>
      <c r="AJ11" s="38">
        <v>62</v>
      </c>
      <c r="AK11" s="38">
        <v>68</v>
      </c>
      <c r="AL11" s="38">
        <v>63</v>
      </c>
      <c r="AM11" s="38">
        <v>61</v>
      </c>
      <c r="AN11" s="38">
        <v>55</v>
      </c>
      <c r="AO11" s="38">
        <v>64</v>
      </c>
      <c r="AP11" s="38">
        <v>48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621</v>
      </c>
      <c r="J13" s="25">
        <v>112</v>
      </c>
      <c r="K13" s="25">
        <v>0</v>
      </c>
      <c r="L13" s="25">
        <v>0</v>
      </c>
      <c r="M13" s="25">
        <v>1013</v>
      </c>
      <c r="N13" s="25">
        <v>998</v>
      </c>
      <c r="O13" s="25">
        <v>908</v>
      </c>
      <c r="P13" s="25">
        <v>975</v>
      </c>
      <c r="Q13" s="25">
        <v>648</v>
      </c>
      <c r="R13" s="25">
        <v>746</v>
      </c>
      <c r="S13" s="25">
        <v>893</v>
      </c>
      <c r="T13" s="25">
        <v>874</v>
      </c>
      <c r="U13" s="25">
        <v>877</v>
      </c>
      <c r="V13" s="25">
        <v>835</v>
      </c>
      <c r="W13" s="25">
        <v>648</v>
      </c>
      <c r="X13" s="25">
        <v>804</v>
      </c>
      <c r="Y13" s="25">
        <v>397</v>
      </c>
      <c r="Z13" s="25">
        <v>871</v>
      </c>
      <c r="AA13" s="25">
        <v>833</v>
      </c>
      <c r="AB13" s="25">
        <v>840</v>
      </c>
      <c r="AC13" s="25">
        <v>655</v>
      </c>
      <c r="AD13" s="25">
        <v>638</v>
      </c>
      <c r="AE13" s="25">
        <v>742</v>
      </c>
      <c r="AF13" s="25">
        <v>664</v>
      </c>
      <c r="AG13" s="25">
        <v>737</v>
      </c>
      <c r="AH13" s="25">
        <v>741</v>
      </c>
      <c r="AI13" s="25">
        <v>701</v>
      </c>
      <c r="AJ13" s="25">
        <v>614</v>
      </c>
      <c r="AK13" s="25">
        <v>678</v>
      </c>
      <c r="AL13" s="25">
        <v>629</v>
      </c>
      <c r="AM13" s="25">
        <v>607</v>
      </c>
      <c r="AN13" s="25">
        <v>549</v>
      </c>
      <c r="AO13" s="25">
        <v>637</v>
      </c>
      <c r="AP13" s="25">
        <v>472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0.98173965104344851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623</v>
      </c>
      <c r="J14" s="38">
        <v>467</v>
      </c>
      <c r="K14" s="38">
        <v>0</v>
      </c>
      <c r="L14" s="38">
        <v>0</v>
      </c>
      <c r="M14" s="38">
        <v>1018</v>
      </c>
      <c r="N14" s="38">
        <v>998</v>
      </c>
      <c r="O14" s="38">
        <v>910</v>
      </c>
      <c r="P14" s="38">
        <v>978</v>
      </c>
      <c r="Q14" s="38">
        <v>651</v>
      </c>
      <c r="R14" s="38">
        <v>747</v>
      </c>
      <c r="S14" s="38">
        <v>895</v>
      </c>
      <c r="T14" s="38">
        <v>878</v>
      </c>
      <c r="U14" s="38">
        <v>880</v>
      </c>
      <c r="V14" s="38">
        <v>835</v>
      </c>
      <c r="W14" s="38">
        <v>648</v>
      </c>
      <c r="X14" s="38">
        <v>809</v>
      </c>
      <c r="Y14" s="38">
        <v>400</v>
      </c>
      <c r="Z14" s="38">
        <v>871</v>
      </c>
      <c r="AA14" s="38">
        <v>834</v>
      </c>
      <c r="AB14" s="38">
        <v>841</v>
      </c>
      <c r="AC14" s="38">
        <v>655</v>
      </c>
      <c r="AD14" s="38">
        <v>640</v>
      </c>
      <c r="AE14" s="38">
        <v>744</v>
      </c>
      <c r="AF14" s="38">
        <v>667</v>
      </c>
      <c r="AG14" s="38">
        <v>741</v>
      </c>
      <c r="AH14" s="38">
        <v>742</v>
      </c>
      <c r="AI14" s="38">
        <v>702</v>
      </c>
      <c r="AJ14" s="38">
        <v>621</v>
      </c>
      <c r="AK14" s="38">
        <v>680</v>
      </c>
      <c r="AL14" s="38">
        <v>634</v>
      </c>
      <c r="AM14" s="38">
        <v>610</v>
      </c>
      <c r="AN14" s="38">
        <v>550</v>
      </c>
      <c r="AO14" s="38">
        <v>639</v>
      </c>
      <c r="AP14" s="38">
        <v>476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570</v>
      </c>
      <c r="J19" s="25">
        <v>566</v>
      </c>
      <c r="K19" s="25">
        <v>0</v>
      </c>
      <c r="L19" s="25">
        <v>0</v>
      </c>
      <c r="M19" s="25">
        <v>724</v>
      </c>
      <c r="N19" s="25">
        <v>895</v>
      </c>
      <c r="O19" s="25">
        <v>1225</v>
      </c>
      <c r="P19" s="25">
        <v>917</v>
      </c>
      <c r="Q19" s="25">
        <v>707</v>
      </c>
      <c r="R19" s="25">
        <v>724</v>
      </c>
      <c r="S19" s="25">
        <v>928</v>
      </c>
      <c r="T19" s="25">
        <v>841</v>
      </c>
      <c r="U19" s="25">
        <v>509</v>
      </c>
      <c r="V19" s="25">
        <v>1261</v>
      </c>
      <c r="W19" s="25">
        <v>687</v>
      </c>
      <c r="X19" s="25">
        <v>811</v>
      </c>
      <c r="Y19" s="25">
        <v>281</v>
      </c>
      <c r="Z19" s="25">
        <v>934</v>
      </c>
      <c r="AA19" s="25">
        <v>687</v>
      </c>
      <c r="AB19" s="25">
        <v>675</v>
      </c>
      <c r="AC19" s="25">
        <v>587</v>
      </c>
      <c r="AD19" s="25">
        <v>567</v>
      </c>
      <c r="AE19" s="25">
        <v>660</v>
      </c>
      <c r="AF19" s="25">
        <v>628</v>
      </c>
      <c r="AG19" s="25">
        <v>750</v>
      </c>
      <c r="AH19" s="25">
        <v>0</v>
      </c>
      <c r="AI19" s="25">
        <v>0</v>
      </c>
      <c r="AJ19" s="25">
        <v>0</v>
      </c>
      <c r="AK19" s="25">
        <v>1003</v>
      </c>
      <c r="AL19" s="25">
        <v>1130</v>
      </c>
      <c r="AM19" s="25">
        <v>1181</v>
      </c>
      <c r="AN19" s="25">
        <v>1034</v>
      </c>
      <c r="AO19" s="25">
        <v>1148</v>
      </c>
      <c r="AP19" s="25">
        <v>397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570</v>
      </c>
      <c r="J20" s="38">
        <v>566</v>
      </c>
      <c r="K20" s="38">
        <v>0</v>
      </c>
      <c r="L20" s="38">
        <v>0</v>
      </c>
      <c r="M20" s="38">
        <v>724</v>
      </c>
      <c r="N20" s="38">
        <v>895</v>
      </c>
      <c r="O20" s="38">
        <v>1225</v>
      </c>
      <c r="P20" s="38">
        <v>917</v>
      </c>
      <c r="Q20" s="38">
        <v>707</v>
      </c>
      <c r="R20" s="38">
        <v>724</v>
      </c>
      <c r="S20" s="38">
        <v>928</v>
      </c>
      <c r="T20" s="38">
        <v>841</v>
      </c>
      <c r="U20" s="38">
        <v>509</v>
      </c>
      <c r="V20" s="38">
        <v>1261</v>
      </c>
      <c r="W20" s="38">
        <v>687</v>
      </c>
      <c r="X20" s="38">
        <v>811</v>
      </c>
      <c r="Y20" s="38">
        <v>281</v>
      </c>
      <c r="Z20" s="38">
        <v>934</v>
      </c>
      <c r="AA20" s="38">
        <v>687</v>
      </c>
      <c r="AB20" s="38">
        <v>675</v>
      </c>
      <c r="AC20" s="38">
        <v>587</v>
      </c>
      <c r="AD20" s="38">
        <v>567</v>
      </c>
      <c r="AE20" s="38">
        <v>660</v>
      </c>
      <c r="AF20" s="38">
        <v>628</v>
      </c>
      <c r="AG20" s="38">
        <v>750</v>
      </c>
      <c r="AH20" s="38">
        <v>0</v>
      </c>
      <c r="AI20" s="38">
        <v>0</v>
      </c>
      <c r="AJ20" s="38">
        <v>0</v>
      </c>
      <c r="AK20" s="38">
        <v>1003</v>
      </c>
      <c r="AL20" s="38">
        <v>1130</v>
      </c>
      <c r="AM20" s="38">
        <v>1181</v>
      </c>
      <c r="AN20" s="38">
        <v>1034</v>
      </c>
      <c r="AO20" s="38">
        <v>1148</v>
      </c>
      <c r="AP20" s="38">
        <v>397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971</v>
      </c>
      <c r="J22" s="25">
        <v>929</v>
      </c>
      <c r="K22" s="25">
        <v>0</v>
      </c>
      <c r="L22" s="25">
        <v>0</v>
      </c>
      <c r="M22" s="25">
        <v>871</v>
      </c>
      <c r="N22" s="25">
        <v>1034</v>
      </c>
      <c r="O22" s="25">
        <v>1299</v>
      </c>
      <c r="P22" s="25">
        <v>1257</v>
      </c>
      <c r="Q22" s="25">
        <v>1109</v>
      </c>
      <c r="R22" s="25">
        <v>1097</v>
      </c>
      <c r="S22" s="25">
        <v>1251</v>
      </c>
      <c r="T22" s="25">
        <v>1196</v>
      </c>
      <c r="U22" s="25">
        <v>815</v>
      </c>
      <c r="V22" s="25">
        <v>1190</v>
      </c>
      <c r="W22" s="25">
        <v>1063</v>
      </c>
      <c r="X22" s="25">
        <v>1129</v>
      </c>
      <c r="Y22" s="25">
        <v>1055</v>
      </c>
      <c r="Z22" s="25">
        <v>1227</v>
      </c>
      <c r="AA22" s="25">
        <v>1043</v>
      </c>
      <c r="AB22" s="25">
        <v>888</v>
      </c>
      <c r="AC22" s="25">
        <v>736</v>
      </c>
      <c r="AD22" s="25">
        <v>653</v>
      </c>
      <c r="AE22" s="25">
        <v>617</v>
      </c>
      <c r="AF22" s="25">
        <v>596</v>
      </c>
      <c r="AG22" s="25">
        <v>685</v>
      </c>
      <c r="AH22" s="25">
        <v>338</v>
      </c>
      <c r="AI22" s="25">
        <v>275</v>
      </c>
      <c r="AJ22" s="25">
        <v>232</v>
      </c>
      <c r="AK22" s="25">
        <v>1075</v>
      </c>
      <c r="AL22" s="25">
        <v>1474</v>
      </c>
      <c r="AM22" s="25">
        <v>1871</v>
      </c>
      <c r="AN22" s="25">
        <v>2260</v>
      </c>
      <c r="AO22" s="25">
        <v>2644</v>
      </c>
      <c r="AP22" s="25">
        <v>1862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971</v>
      </c>
      <c r="J23" s="38">
        <v>929</v>
      </c>
      <c r="K23" s="38">
        <v>0</v>
      </c>
      <c r="L23" s="38">
        <v>0</v>
      </c>
      <c r="M23" s="38">
        <v>871</v>
      </c>
      <c r="N23" s="38">
        <v>1034</v>
      </c>
      <c r="O23" s="38">
        <v>1299</v>
      </c>
      <c r="P23" s="38">
        <v>1257</v>
      </c>
      <c r="Q23" s="38">
        <v>1109</v>
      </c>
      <c r="R23" s="38">
        <v>1097</v>
      </c>
      <c r="S23" s="38">
        <v>1251</v>
      </c>
      <c r="T23" s="38">
        <v>1196</v>
      </c>
      <c r="U23" s="38">
        <v>815</v>
      </c>
      <c r="V23" s="38">
        <v>1190</v>
      </c>
      <c r="W23" s="38">
        <v>1063</v>
      </c>
      <c r="X23" s="38">
        <v>1129</v>
      </c>
      <c r="Y23" s="38">
        <v>1055</v>
      </c>
      <c r="Z23" s="38">
        <v>1227</v>
      </c>
      <c r="AA23" s="38">
        <v>1043</v>
      </c>
      <c r="AB23" s="38">
        <v>888</v>
      </c>
      <c r="AC23" s="38">
        <v>736</v>
      </c>
      <c r="AD23" s="38">
        <v>653</v>
      </c>
      <c r="AE23" s="38">
        <v>617</v>
      </c>
      <c r="AF23" s="38">
        <v>596</v>
      </c>
      <c r="AG23" s="38">
        <v>685</v>
      </c>
      <c r="AH23" s="38">
        <v>338</v>
      </c>
      <c r="AI23" s="38">
        <v>275</v>
      </c>
      <c r="AJ23" s="38">
        <v>232</v>
      </c>
      <c r="AK23" s="38">
        <v>1075</v>
      </c>
      <c r="AL23" s="38">
        <v>1474</v>
      </c>
      <c r="AM23" s="38">
        <v>1871</v>
      </c>
      <c r="AN23" s="38">
        <v>2260</v>
      </c>
      <c r="AO23" s="38">
        <v>2644</v>
      </c>
      <c r="AP23" s="38">
        <v>1862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553</v>
      </c>
      <c r="J25" s="25">
        <v>608</v>
      </c>
      <c r="K25" s="25">
        <v>0</v>
      </c>
      <c r="L25" s="25">
        <v>0</v>
      </c>
      <c r="M25" s="25">
        <v>775</v>
      </c>
      <c r="N25" s="25">
        <v>732</v>
      </c>
      <c r="O25" s="25">
        <v>960</v>
      </c>
      <c r="P25" s="25">
        <v>959</v>
      </c>
      <c r="Q25" s="25">
        <v>855</v>
      </c>
      <c r="R25" s="25">
        <v>736</v>
      </c>
      <c r="S25" s="25">
        <v>774</v>
      </c>
      <c r="T25" s="25">
        <v>859</v>
      </c>
      <c r="U25" s="25">
        <v>876</v>
      </c>
      <c r="V25" s="25">
        <v>886</v>
      </c>
      <c r="W25" s="25">
        <v>814</v>
      </c>
      <c r="X25" s="25">
        <v>745</v>
      </c>
      <c r="Y25" s="25">
        <v>355</v>
      </c>
      <c r="Z25" s="25">
        <v>762</v>
      </c>
      <c r="AA25" s="25">
        <v>864</v>
      </c>
      <c r="AB25" s="25">
        <v>830</v>
      </c>
      <c r="AC25" s="25">
        <v>739</v>
      </c>
      <c r="AD25" s="25">
        <v>650</v>
      </c>
      <c r="AE25" s="25">
        <v>687</v>
      </c>
      <c r="AF25" s="25">
        <v>649</v>
      </c>
      <c r="AG25" s="25">
        <v>661</v>
      </c>
      <c r="AH25" s="25">
        <v>347</v>
      </c>
      <c r="AI25" s="25">
        <v>63</v>
      </c>
      <c r="AJ25" s="25">
        <v>43</v>
      </c>
      <c r="AK25" s="25">
        <v>10</v>
      </c>
      <c r="AL25" s="25">
        <v>671</v>
      </c>
      <c r="AM25" s="25">
        <v>748</v>
      </c>
      <c r="AN25" s="25">
        <v>633</v>
      </c>
      <c r="AO25" s="25">
        <v>764</v>
      </c>
      <c r="AP25" s="25">
        <v>1179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0.99108401946959013</v>
      </c>
    </row>
    <row r="26" spans="1:60" ht="66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557</v>
      </c>
      <c r="J26" s="38">
        <v>608</v>
      </c>
      <c r="K26" s="38">
        <v>0</v>
      </c>
      <c r="L26" s="38">
        <v>0</v>
      </c>
      <c r="M26" s="38">
        <v>777</v>
      </c>
      <c r="N26" s="38">
        <v>735</v>
      </c>
      <c r="O26" s="38">
        <v>960</v>
      </c>
      <c r="P26" s="38">
        <v>959</v>
      </c>
      <c r="Q26" s="38">
        <v>860</v>
      </c>
      <c r="R26" s="38">
        <v>737</v>
      </c>
      <c r="S26" s="38">
        <v>776</v>
      </c>
      <c r="T26" s="38">
        <v>862</v>
      </c>
      <c r="U26" s="38">
        <v>878</v>
      </c>
      <c r="V26" s="38">
        <v>887</v>
      </c>
      <c r="W26" s="38">
        <v>815</v>
      </c>
      <c r="X26" s="38">
        <v>746</v>
      </c>
      <c r="Y26" s="38">
        <v>355</v>
      </c>
      <c r="Z26" s="38">
        <v>765</v>
      </c>
      <c r="AA26" s="38">
        <v>866</v>
      </c>
      <c r="AB26" s="38">
        <v>830</v>
      </c>
      <c r="AC26" s="38">
        <v>739</v>
      </c>
      <c r="AD26" s="38">
        <v>655</v>
      </c>
      <c r="AE26" s="38">
        <v>688</v>
      </c>
      <c r="AF26" s="38">
        <v>651</v>
      </c>
      <c r="AG26" s="38">
        <v>662</v>
      </c>
      <c r="AH26" s="38">
        <v>347</v>
      </c>
      <c r="AI26" s="38">
        <v>66</v>
      </c>
      <c r="AJ26" s="38">
        <v>43</v>
      </c>
      <c r="AK26" s="38">
        <v>160</v>
      </c>
      <c r="AL26" s="38">
        <v>673</v>
      </c>
      <c r="AM26" s="38">
        <v>749</v>
      </c>
      <c r="AN26" s="38">
        <v>633</v>
      </c>
      <c r="AO26" s="38">
        <v>765</v>
      </c>
      <c r="AP26" s="38">
        <v>1179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6" priority="15" operator="greaterThan">
      <formula>95%</formula>
    </cfRule>
    <cfRule type="cellIs" dxfId="15" priority="16" operator="greaterThanOrEqual">
      <formula>90%</formula>
    </cfRule>
    <cfRule type="cellIs" dxfId="14" priority="17" operator="lessThan">
      <formula>89.99%</formula>
    </cfRule>
  </conditionalFormatting>
  <conditionalFormatting sqref="AV13">
    <cfRule type="cellIs" dxfId="13" priority="12" operator="greaterThan">
      <formula>95%</formula>
    </cfRule>
    <cfRule type="cellIs" dxfId="12" priority="13" operator="greaterThanOrEqual">
      <formula>90%</formula>
    </cfRule>
    <cfRule type="cellIs" dxfId="11" priority="14" operator="lessThan">
      <formula>89.99%</formula>
    </cfRule>
  </conditionalFormatting>
  <conditionalFormatting sqref="AV16">
    <cfRule type="cellIs" dxfId="10" priority="9" operator="greaterThan">
      <formula>95%</formula>
    </cfRule>
    <cfRule type="cellIs" dxfId="9" priority="10" operator="greaterThanOrEqual">
      <formula>90%</formula>
    </cfRule>
    <cfRule type="cellIs" dxfId="8" priority="11" operator="lessThan">
      <formula>89.99%</formula>
    </cfRule>
  </conditionalFormatting>
  <conditionalFormatting sqref="AV19">
    <cfRule type="cellIs" dxfId="7" priority="6" operator="greaterThan">
      <formula>95%</formula>
    </cfRule>
    <cfRule type="cellIs" dxfId="6" priority="7" operator="greaterThanOrEqual">
      <formula>90%</formula>
    </cfRule>
    <cfRule type="cellIs" dxfId="5" priority="8" operator="lessThan">
      <formula>89.99%</formula>
    </cfRule>
  </conditionalFormatting>
  <conditionalFormatting sqref="AV22">
    <cfRule type="cellIs" dxfId="4" priority="4" operator="greaterThanOrEqual">
      <formula>100%</formula>
    </cfRule>
    <cfRule type="cellIs" dxfId="3" priority="5" operator="lessThan">
      <formula>99.99%</formula>
    </cfRule>
  </conditionalFormatting>
  <conditionalFormatting sqref="AV25">
    <cfRule type="cellIs" dxfId="2" priority="1" operator="greaterThan">
      <formula>95%</formula>
    </cfRule>
    <cfRule type="cellIs" dxfId="1" priority="2" operator="greaterThanOrEqual">
      <formula>90%</formula>
    </cfRule>
    <cfRule type="cellIs" dxfId="0" priority="3" operator="lessThan">
      <formula>89.99%</formula>
    </cfRule>
  </conditionalFormatting>
  <dataValidations count="1">
    <dataValidation showDropDown="1" showInputMessage="1" showErrorMessage="1" sqref="C21 G19:G23 G10:G11 G16:G17 G13:G14 G25:G26" xr:uid="{B5D04D57-AC54-4036-891D-E093CA73B9A8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BH38"/>
  <sheetViews>
    <sheetView showGridLines="0" topLeftCell="A4" zoomScale="60" zoomScaleNormal="60" workbookViewId="0">
      <selection activeCell="BC19" sqref="BC19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9.72656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105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56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29</v>
      </c>
      <c r="J10" s="25">
        <v>22</v>
      </c>
      <c r="K10" s="25">
        <v>0</v>
      </c>
      <c r="L10" s="25">
        <v>0</v>
      </c>
      <c r="M10" s="25">
        <v>86</v>
      </c>
      <c r="N10" s="25">
        <v>74</v>
      </c>
      <c r="O10" s="25">
        <v>68</v>
      </c>
      <c r="P10" s="25">
        <v>65</v>
      </c>
      <c r="Q10" s="25">
        <v>53</v>
      </c>
      <c r="R10" s="25">
        <v>50</v>
      </c>
      <c r="S10" s="25">
        <v>50</v>
      </c>
      <c r="T10" s="25">
        <v>56</v>
      </c>
      <c r="U10" s="25">
        <v>46</v>
      </c>
      <c r="V10" s="25">
        <v>45</v>
      </c>
      <c r="W10" s="25">
        <v>35</v>
      </c>
      <c r="X10" s="25">
        <v>42</v>
      </c>
      <c r="Y10" s="25">
        <v>16</v>
      </c>
      <c r="Z10" s="25">
        <v>42</v>
      </c>
      <c r="AA10" s="25">
        <v>41</v>
      </c>
      <c r="AB10" s="25">
        <v>40</v>
      </c>
      <c r="AC10" s="25">
        <v>31</v>
      </c>
      <c r="AD10" s="25">
        <v>32</v>
      </c>
      <c r="AE10" s="25">
        <v>37</v>
      </c>
      <c r="AF10" s="25">
        <v>36</v>
      </c>
      <c r="AG10" s="25">
        <v>34</v>
      </c>
      <c r="AH10" s="25">
        <v>33</v>
      </c>
      <c r="AI10" s="25">
        <v>31</v>
      </c>
      <c r="AJ10" s="25">
        <v>32</v>
      </c>
      <c r="AK10" s="25">
        <v>33</v>
      </c>
      <c r="AL10" s="25">
        <v>28</v>
      </c>
      <c r="AM10" s="25">
        <v>29</v>
      </c>
      <c r="AN10" s="25">
        <v>26</v>
      </c>
      <c r="AO10" s="25">
        <v>21</v>
      </c>
      <c r="AP10" s="25">
        <v>25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29</v>
      </c>
      <c r="J11" s="38">
        <v>22</v>
      </c>
      <c r="K11" s="38">
        <v>0</v>
      </c>
      <c r="L11" s="38">
        <v>0</v>
      </c>
      <c r="M11" s="38">
        <v>86</v>
      </c>
      <c r="N11" s="38">
        <v>74</v>
      </c>
      <c r="O11" s="38">
        <v>68</v>
      </c>
      <c r="P11" s="38">
        <v>65</v>
      </c>
      <c r="Q11" s="38">
        <v>53</v>
      </c>
      <c r="R11" s="38">
        <v>50</v>
      </c>
      <c r="S11" s="38">
        <v>50</v>
      </c>
      <c r="T11" s="38">
        <v>56</v>
      </c>
      <c r="U11" s="38">
        <v>46</v>
      </c>
      <c r="V11" s="38">
        <v>45</v>
      </c>
      <c r="W11" s="38">
        <v>35</v>
      </c>
      <c r="X11" s="38">
        <v>42</v>
      </c>
      <c r="Y11" s="38">
        <v>16</v>
      </c>
      <c r="Z11" s="38">
        <v>42</v>
      </c>
      <c r="AA11" s="38">
        <v>41</v>
      </c>
      <c r="AB11" s="38">
        <v>40</v>
      </c>
      <c r="AC11" s="38">
        <v>31</v>
      </c>
      <c r="AD11" s="38">
        <v>32</v>
      </c>
      <c r="AE11" s="38">
        <v>37</v>
      </c>
      <c r="AF11" s="38">
        <v>36</v>
      </c>
      <c r="AG11" s="38">
        <v>34</v>
      </c>
      <c r="AH11" s="38">
        <v>33</v>
      </c>
      <c r="AI11" s="38">
        <v>31</v>
      </c>
      <c r="AJ11" s="38">
        <v>32</v>
      </c>
      <c r="AK11" s="38">
        <v>33</v>
      </c>
      <c r="AL11" s="38">
        <v>28</v>
      </c>
      <c r="AM11" s="38">
        <v>29</v>
      </c>
      <c r="AN11" s="38">
        <v>26</v>
      </c>
      <c r="AO11" s="38">
        <v>21</v>
      </c>
      <c r="AP11" s="38">
        <v>25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293</v>
      </c>
      <c r="J13" s="25">
        <v>225</v>
      </c>
      <c r="K13" s="25">
        <v>0</v>
      </c>
      <c r="L13" s="25">
        <v>0</v>
      </c>
      <c r="M13" s="25">
        <v>854</v>
      </c>
      <c r="N13" s="25">
        <v>737</v>
      </c>
      <c r="O13" s="25">
        <v>682</v>
      </c>
      <c r="P13" s="25">
        <v>655</v>
      </c>
      <c r="Q13" s="25">
        <v>528</v>
      </c>
      <c r="R13" s="25">
        <v>505</v>
      </c>
      <c r="S13" s="25">
        <v>499</v>
      </c>
      <c r="T13" s="25">
        <v>560</v>
      </c>
      <c r="U13" s="25">
        <v>459</v>
      </c>
      <c r="V13" s="25">
        <v>452</v>
      </c>
      <c r="W13" s="25">
        <v>354</v>
      </c>
      <c r="X13" s="25">
        <v>424</v>
      </c>
      <c r="Y13" s="25">
        <v>165</v>
      </c>
      <c r="Z13" s="25">
        <v>423</v>
      </c>
      <c r="AA13" s="25">
        <v>414</v>
      </c>
      <c r="AB13" s="25">
        <v>399</v>
      </c>
      <c r="AC13" s="25">
        <v>309</v>
      </c>
      <c r="AD13" s="25">
        <v>319</v>
      </c>
      <c r="AE13" s="25">
        <v>367</v>
      </c>
      <c r="AF13" s="25">
        <v>359</v>
      </c>
      <c r="AG13" s="25">
        <v>344</v>
      </c>
      <c r="AH13" s="25">
        <v>333</v>
      </c>
      <c r="AI13" s="25">
        <v>307</v>
      </c>
      <c r="AJ13" s="25">
        <v>322</v>
      </c>
      <c r="AK13" s="25">
        <v>330</v>
      </c>
      <c r="AL13" s="25">
        <v>279</v>
      </c>
      <c r="AM13" s="25">
        <v>290</v>
      </c>
      <c r="AN13" s="25">
        <v>262</v>
      </c>
      <c r="AO13" s="25">
        <v>213</v>
      </c>
      <c r="AP13" s="25">
        <v>246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0.99806696048867238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293</v>
      </c>
      <c r="J14" s="38">
        <v>225</v>
      </c>
      <c r="K14" s="38">
        <v>0</v>
      </c>
      <c r="L14" s="38">
        <v>0</v>
      </c>
      <c r="M14" s="38">
        <v>857</v>
      </c>
      <c r="N14" s="38">
        <v>737</v>
      </c>
      <c r="O14" s="38">
        <v>683</v>
      </c>
      <c r="P14" s="38">
        <v>657</v>
      </c>
      <c r="Q14" s="38">
        <v>530</v>
      </c>
      <c r="R14" s="38">
        <v>505</v>
      </c>
      <c r="S14" s="38">
        <v>499</v>
      </c>
      <c r="T14" s="38">
        <v>561</v>
      </c>
      <c r="U14" s="38">
        <v>460</v>
      </c>
      <c r="V14" s="38">
        <v>454</v>
      </c>
      <c r="W14" s="38">
        <v>354</v>
      </c>
      <c r="X14" s="38">
        <v>424</v>
      </c>
      <c r="Y14" s="38">
        <v>165</v>
      </c>
      <c r="Z14" s="38">
        <v>424</v>
      </c>
      <c r="AA14" s="38">
        <v>414</v>
      </c>
      <c r="AB14" s="38">
        <v>400</v>
      </c>
      <c r="AC14" s="38">
        <v>311</v>
      </c>
      <c r="AD14" s="38">
        <v>319</v>
      </c>
      <c r="AE14" s="38">
        <v>367</v>
      </c>
      <c r="AF14" s="38">
        <v>359</v>
      </c>
      <c r="AG14" s="38">
        <v>345</v>
      </c>
      <c r="AH14" s="38">
        <v>334</v>
      </c>
      <c r="AI14" s="38">
        <v>309</v>
      </c>
      <c r="AJ14" s="38">
        <v>324</v>
      </c>
      <c r="AK14" s="38">
        <v>331</v>
      </c>
      <c r="AL14" s="38">
        <v>279</v>
      </c>
      <c r="AM14" s="38">
        <v>290</v>
      </c>
      <c r="AN14" s="38">
        <v>262</v>
      </c>
      <c r="AO14" s="38">
        <v>213</v>
      </c>
      <c r="AP14" s="38">
        <v>248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309</v>
      </c>
      <c r="J19" s="25">
        <v>205</v>
      </c>
      <c r="K19" s="25">
        <v>0</v>
      </c>
      <c r="L19" s="25">
        <v>0</v>
      </c>
      <c r="M19" s="25">
        <v>551</v>
      </c>
      <c r="N19" s="25">
        <v>714</v>
      </c>
      <c r="O19" s="25">
        <v>907</v>
      </c>
      <c r="P19" s="25">
        <v>655</v>
      </c>
      <c r="Q19" s="25">
        <v>470</v>
      </c>
      <c r="R19" s="25">
        <v>588</v>
      </c>
      <c r="S19" s="25">
        <v>541</v>
      </c>
      <c r="T19" s="25">
        <v>458</v>
      </c>
      <c r="U19" s="25">
        <v>394</v>
      </c>
      <c r="V19" s="25">
        <v>664</v>
      </c>
      <c r="W19" s="25">
        <v>342</v>
      </c>
      <c r="X19" s="25">
        <v>458</v>
      </c>
      <c r="Y19" s="25">
        <v>139</v>
      </c>
      <c r="Z19" s="25">
        <v>426</v>
      </c>
      <c r="AA19" s="25">
        <v>351</v>
      </c>
      <c r="AB19" s="25">
        <v>352</v>
      </c>
      <c r="AC19" s="25">
        <v>242</v>
      </c>
      <c r="AD19" s="25">
        <v>284</v>
      </c>
      <c r="AE19" s="25">
        <v>317</v>
      </c>
      <c r="AF19" s="25">
        <v>288</v>
      </c>
      <c r="AG19" s="25">
        <v>420</v>
      </c>
      <c r="AH19" s="25">
        <v>0</v>
      </c>
      <c r="AI19" s="25">
        <v>0</v>
      </c>
      <c r="AJ19" s="25">
        <v>0</v>
      </c>
      <c r="AK19" s="25">
        <v>682</v>
      </c>
      <c r="AL19" s="25">
        <v>411</v>
      </c>
      <c r="AM19" s="25">
        <v>462</v>
      </c>
      <c r="AN19" s="25">
        <v>535</v>
      </c>
      <c r="AO19" s="25">
        <v>375</v>
      </c>
      <c r="AP19" s="25">
        <v>325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309</v>
      </c>
      <c r="J20" s="38">
        <v>205</v>
      </c>
      <c r="K20" s="38">
        <v>0</v>
      </c>
      <c r="L20" s="38">
        <v>0</v>
      </c>
      <c r="M20" s="38">
        <v>551</v>
      </c>
      <c r="N20" s="38">
        <v>714</v>
      </c>
      <c r="O20" s="38">
        <v>907</v>
      </c>
      <c r="P20" s="38">
        <v>655</v>
      </c>
      <c r="Q20" s="38">
        <v>470</v>
      </c>
      <c r="R20" s="38">
        <v>588</v>
      </c>
      <c r="S20" s="38">
        <v>541</v>
      </c>
      <c r="T20" s="38">
        <v>458</v>
      </c>
      <c r="U20" s="38">
        <v>394</v>
      </c>
      <c r="V20" s="38">
        <v>664</v>
      </c>
      <c r="W20" s="38">
        <v>342</v>
      </c>
      <c r="X20" s="38">
        <v>458</v>
      </c>
      <c r="Y20" s="38">
        <v>139</v>
      </c>
      <c r="Z20" s="38">
        <v>426</v>
      </c>
      <c r="AA20" s="38">
        <v>351</v>
      </c>
      <c r="AB20" s="38">
        <v>352</v>
      </c>
      <c r="AC20" s="38">
        <v>242</v>
      </c>
      <c r="AD20" s="38">
        <v>284</v>
      </c>
      <c r="AE20" s="38">
        <v>317</v>
      </c>
      <c r="AF20" s="38">
        <v>288</v>
      </c>
      <c r="AG20" s="38">
        <v>420</v>
      </c>
      <c r="AH20" s="38">
        <v>0</v>
      </c>
      <c r="AI20" s="38">
        <v>0</v>
      </c>
      <c r="AJ20" s="38">
        <v>0</v>
      </c>
      <c r="AK20" s="38">
        <v>682</v>
      </c>
      <c r="AL20" s="38">
        <v>411</v>
      </c>
      <c r="AM20" s="38">
        <v>462</v>
      </c>
      <c r="AN20" s="38">
        <v>535</v>
      </c>
      <c r="AO20" s="38">
        <v>375</v>
      </c>
      <c r="AP20" s="38">
        <v>325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671</v>
      </c>
      <c r="J22" s="25">
        <v>584</v>
      </c>
      <c r="K22" s="25">
        <v>0</v>
      </c>
      <c r="L22" s="25">
        <v>0</v>
      </c>
      <c r="M22" s="25">
        <v>807</v>
      </c>
      <c r="N22" s="25">
        <v>920</v>
      </c>
      <c r="O22" s="25">
        <v>1106</v>
      </c>
      <c r="P22" s="25">
        <v>1050</v>
      </c>
      <c r="Q22" s="25">
        <v>918</v>
      </c>
      <c r="R22" s="25">
        <v>961</v>
      </c>
      <c r="S22" s="25">
        <v>948</v>
      </c>
      <c r="T22" s="25">
        <v>841</v>
      </c>
      <c r="U22" s="25">
        <v>695</v>
      </c>
      <c r="V22" s="25">
        <v>826</v>
      </c>
      <c r="W22" s="25">
        <v>725</v>
      </c>
      <c r="X22" s="25">
        <v>791</v>
      </c>
      <c r="Y22" s="25">
        <v>660</v>
      </c>
      <c r="Z22" s="25">
        <v>746</v>
      </c>
      <c r="AA22" s="25">
        <v>701</v>
      </c>
      <c r="AB22" s="25">
        <v>664</v>
      </c>
      <c r="AC22" s="25">
        <v>529</v>
      </c>
      <c r="AD22" s="25">
        <v>485</v>
      </c>
      <c r="AE22" s="25">
        <v>445</v>
      </c>
      <c r="AF22" s="25">
        <v>447</v>
      </c>
      <c r="AG22" s="25">
        <v>536</v>
      </c>
      <c r="AH22" s="25">
        <v>338</v>
      </c>
      <c r="AI22" s="25">
        <v>285</v>
      </c>
      <c r="AJ22" s="25">
        <v>255</v>
      </c>
      <c r="AK22" s="25">
        <v>811</v>
      </c>
      <c r="AL22" s="25">
        <v>892</v>
      </c>
      <c r="AM22" s="25">
        <v>995</v>
      </c>
      <c r="AN22" s="25">
        <v>1243</v>
      </c>
      <c r="AO22" s="25">
        <v>1304</v>
      </c>
      <c r="AP22" s="25">
        <v>1294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671</v>
      </c>
      <c r="J23" s="38">
        <v>584</v>
      </c>
      <c r="K23" s="38">
        <v>0</v>
      </c>
      <c r="L23" s="38">
        <v>0</v>
      </c>
      <c r="M23" s="38">
        <v>807</v>
      </c>
      <c r="N23" s="38">
        <v>920</v>
      </c>
      <c r="O23" s="38">
        <v>1106</v>
      </c>
      <c r="P23" s="38">
        <v>1050</v>
      </c>
      <c r="Q23" s="38">
        <v>918</v>
      </c>
      <c r="R23" s="38">
        <v>961</v>
      </c>
      <c r="S23" s="38">
        <v>948</v>
      </c>
      <c r="T23" s="38">
        <v>841</v>
      </c>
      <c r="U23" s="38">
        <v>695</v>
      </c>
      <c r="V23" s="38">
        <v>826</v>
      </c>
      <c r="W23" s="38">
        <v>725</v>
      </c>
      <c r="X23" s="38">
        <v>791</v>
      </c>
      <c r="Y23" s="38">
        <v>660</v>
      </c>
      <c r="Z23" s="38">
        <v>746</v>
      </c>
      <c r="AA23" s="38">
        <v>701</v>
      </c>
      <c r="AB23" s="38">
        <v>664</v>
      </c>
      <c r="AC23" s="38">
        <v>529</v>
      </c>
      <c r="AD23" s="38">
        <v>485</v>
      </c>
      <c r="AE23" s="38">
        <v>445</v>
      </c>
      <c r="AF23" s="38">
        <v>447</v>
      </c>
      <c r="AG23" s="38">
        <v>536</v>
      </c>
      <c r="AH23" s="38">
        <v>338</v>
      </c>
      <c r="AI23" s="38">
        <v>285</v>
      </c>
      <c r="AJ23" s="38">
        <v>255</v>
      </c>
      <c r="AK23" s="38">
        <v>811</v>
      </c>
      <c r="AL23" s="38">
        <v>892</v>
      </c>
      <c r="AM23" s="38">
        <v>995</v>
      </c>
      <c r="AN23" s="38">
        <v>1243</v>
      </c>
      <c r="AO23" s="38">
        <v>1304</v>
      </c>
      <c r="AP23" s="38">
        <v>1294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303</v>
      </c>
      <c r="J25" s="25">
        <v>290</v>
      </c>
      <c r="K25" s="25">
        <v>0</v>
      </c>
      <c r="L25" s="25">
        <v>0</v>
      </c>
      <c r="M25" s="25">
        <v>328</v>
      </c>
      <c r="N25" s="25">
        <v>601</v>
      </c>
      <c r="O25" s="25">
        <v>721</v>
      </c>
      <c r="P25" s="25">
        <v>721</v>
      </c>
      <c r="Q25" s="25">
        <v>602</v>
      </c>
      <c r="R25" s="25">
        <v>545</v>
      </c>
      <c r="S25" s="25">
        <v>554</v>
      </c>
      <c r="T25" s="25">
        <v>537</v>
      </c>
      <c r="U25" s="25">
        <v>540</v>
      </c>
      <c r="V25" s="25">
        <v>517</v>
      </c>
      <c r="W25" s="25">
        <v>443</v>
      </c>
      <c r="X25" s="25">
        <v>392</v>
      </c>
      <c r="Y25" s="25">
        <v>270</v>
      </c>
      <c r="Z25" s="25">
        <v>340</v>
      </c>
      <c r="AA25" s="25">
        <v>396</v>
      </c>
      <c r="AB25" s="25">
        <v>387</v>
      </c>
      <c r="AC25" s="25">
        <v>377</v>
      </c>
      <c r="AD25" s="25">
        <v>328</v>
      </c>
      <c r="AE25" s="25">
        <v>354</v>
      </c>
      <c r="AF25" s="25">
        <v>286</v>
      </c>
      <c r="AG25" s="25">
        <v>331</v>
      </c>
      <c r="AH25" s="25">
        <v>198</v>
      </c>
      <c r="AI25" s="25">
        <v>53</v>
      </c>
      <c r="AJ25" s="25">
        <v>30</v>
      </c>
      <c r="AK25" s="25">
        <v>126</v>
      </c>
      <c r="AL25" s="25">
        <v>330</v>
      </c>
      <c r="AM25" s="25">
        <v>349</v>
      </c>
      <c r="AN25" s="25">
        <v>287</v>
      </c>
      <c r="AO25" s="25">
        <v>314</v>
      </c>
      <c r="AP25" s="25">
        <v>335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0.97169059011164272</v>
      </c>
    </row>
    <row r="26" spans="1:60" ht="66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303</v>
      </c>
      <c r="J26" s="38">
        <v>290</v>
      </c>
      <c r="K26" s="38">
        <v>0</v>
      </c>
      <c r="L26" s="38">
        <v>0</v>
      </c>
      <c r="M26" s="38">
        <v>328</v>
      </c>
      <c r="N26" s="38">
        <v>601</v>
      </c>
      <c r="O26" s="38">
        <v>721</v>
      </c>
      <c r="P26" s="38">
        <v>721</v>
      </c>
      <c r="Q26" s="38">
        <v>602</v>
      </c>
      <c r="R26" s="38">
        <v>545</v>
      </c>
      <c r="S26" s="38">
        <v>554</v>
      </c>
      <c r="T26" s="38">
        <v>537</v>
      </c>
      <c r="U26" s="38">
        <v>540</v>
      </c>
      <c r="V26" s="38">
        <v>517</v>
      </c>
      <c r="W26" s="38">
        <v>443</v>
      </c>
      <c r="X26" s="38">
        <v>392</v>
      </c>
      <c r="Y26" s="38">
        <v>270</v>
      </c>
      <c r="Z26" s="38">
        <v>340</v>
      </c>
      <c r="AA26" s="38">
        <v>396</v>
      </c>
      <c r="AB26" s="38">
        <v>387</v>
      </c>
      <c r="AC26" s="38">
        <v>377</v>
      </c>
      <c r="AD26" s="38">
        <v>328</v>
      </c>
      <c r="AE26" s="38">
        <v>354</v>
      </c>
      <c r="AF26" s="38">
        <v>286</v>
      </c>
      <c r="AG26" s="38">
        <v>373</v>
      </c>
      <c r="AH26" s="38">
        <v>279</v>
      </c>
      <c r="AI26" s="38">
        <v>113</v>
      </c>
      <c r="AJ26" s="38">
        <v>107</v>
      </c>
      <c r="AK26" s="38">
        <v>205</v>
      </c>
      <c r="AL26" s="38">
        <v>341</v>
      </c>
      <c r="AM26" s="38">
        <v>354</v>
      </c>
      <c r="AN26" s="38">
        <v>287</v>
      </c>
      <c r="AO26" s="38">
        <v>314</v>
      </c>
      <c r="AP26" s="38">
        <v>335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/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B36:G37"/>
    <mergeCell ref="H36:M37"/>
    <mergeCell ref="AV25:AV26"/>
    <mergeCell ref="I29:L29"/>
    <mergeCell ref="B34:M34"/>
    <mergeCell ref="B35:G35"/>
    <mergeCell ref="H35:M35"/>
    <mergeCell ref="C25:C26"/>
    <mergeCell ref="D25:D26"/>
    <mergeCell ref="E25:E26"/>
    <mergeCell ref="F25:F26"/>
    <mergeCell ref="G25:G26"/>
    <mergeCell ref="G22:G23"/>
    <mergeCell ref="C22:C23"/>
    <mergeCell ref="A24:AV24"/>
    <mergeCell ref="A25:A26"/>
    <mergeCell ref="B25:B26"/>
    <mergeCell ref="A22:A23"/>
    <mergeCell ref="B22:B23"/>
    <mergeCell ref="D22:D23"/>
    <mergeCell ref="E22:E23"/>
    <mergeCell ref="F22:F23"/>
    <mergeCell ref="A19:A20"/>
    <mergeCell ref="B19:B20"/>
    <mergeCell ref="D19:D20"/>
    <mergeCell ref="AV22:AV23"/>
    <mergeCell ref="A16:A17"/>
    <mergeCell ref="B16:B17"/>
    <mergeCell ref="D16:D17"/>
    <mergeCell ref="E16:E17"/>
    <mergeCell ref="F16:F17"/>
    <mergeCell ref="G16:G17"/>
    <mergeCell ref="C16:C17"/>
    <mergeCell ref="C19:C20"/>
    <mergeCell ref="A18:AV18"/>
    <mergeCell ref="E19:E20"/>
    <mergeCell ref="F19:F20"/>
    <mergeCell ref="AV16:AV17"/>
    <mergeCell ref="AV19:AV20"/>
    <mergeCell ref="B13:B14"/>
    <mergeCell ref="D13:D14"/>
    <mergeCell ref="E13:E14"/>
    <mergeCell ref="F13:F14"/>
    <mergeCell ref="G13:G14"/>
    <mergeCell ref="G19:G20"/>
    <mergeCell ref="C10:C11"/>
    <mergeCell ref="C13:C14"/>
    <mergeCell ref="A12:AV12"/>
    <mergeCell ref="A15:AV15"/>
    <mergeCell ref="AV10:AV11"/>
    <mergeCell ref="AV13:AV14"/>
    <mergeCell ref="A13:A14"/>
    <mergeCell ref="A10:A11"/>
    <mergeCell ref="B10:B11"/>
    <mergeCell ref="D10:D11"/>
    <mergeCell ref="E10:E11"/>
    <mergeCell ref="F10:F11"/>
    <mergeCell ref="G10:G11"/>
    <mergeCell ref="A1:AV1"/>
    <mergeCell ref="F2:G2"/>
    <mergeCell ref="A6:A9"/>
    <mergeCell ref="B6:H6"/>
    <mergeCell ref="AV6:AV9"/>
    <mergeCell ref="B7:D7"/>
    <mergeCell ref="E7:H7"/>
    <mergeCell ref="A4:AV4"/>
    <mergeCell ref="A5:AV5"/>
    <mergeCell ref="I6:AU6"/>
    <mergeCell ref="I7:AU7"/>
    <mergeCell ref="B8:AU8"/>
  </mergeCells>
  <phoneticPr fontId="28" type="noConversion"/>
  <conditionalFormatting sqref="I21:AU21">
    <cfRule type="colorScale" priority="42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53" priority="31" operator="greaterThan">
      <formula>95%</formula>
    </cfRule>
    <cfRule type="cellIs" dxfId="152" priority="32" operator="greaterThanOrEqual">
      <formula>90%</formula>
    </cfRule>
    <cfRule type="cellIs" dxfId="151" priority="33" operator="lessThan">
      <formula>89.99%</formula>
    </cfRule>
  </conditionalFormatting>
  <conditionalFormatting sqref="AV13">
    <cfRule type="cellIs" dxfId="150" priority="13" operator="greaterThan">
      <formula>95%</formula>
    </cfRule>
    <cfRule type="cellIs" dxfId="149" priority="14" operator="greaterThanOrEqual">
      <formula>90%</formula>
    </cfRule>
    <cfRule type="cellIs" dxfId="148" priority="15" operator="lessThan">
      <formula>89.99%</formula>
    </cfRule>
  </conditionalFormatting>
  <conditionalFormatting sqref="AV16">
    <cfRule type="cellIs" dxfId="147" priority="10" operator="greaterThan">
      <formula>95%</formula>
    </cfRule>
    <cfRule type="cellIs" dxfId="146" priority="11" operator="greaterThanOrEqual">
      <formula>90%</formula>
    </cfRule>
    <cfRule type="cellIs" dxfId="145" priority="12" operator="lessThan">
      <formula>89.99%</formula>
    </cfRule>
  </conditionalFormatting>
  <conditionalFormatting sqref="AV19">
    <cfRule type="cellIs" dxfId="144" priority="7" operator="greaterThan">
      <formula>95%</formula>
    </cfRule>
    <cfRule type="cellIs" dxfId="143" priority="8" operator="greaterThanOrEqual">
      <formula>90%</formula>
    </cfRule>
    <cfRule type="cellIs" dxfId="142" priority="9" operator="lessThan">
      <formula>89.99%</formula>
    </cfRule>
  </conditionalFormatting>
  <conditionalFormatting sqref="AV22">
    <cfRule type="cellIs" dxfId="141" priority="4" operator="greaterThanOrEqual">
      <formula>100%</formula>
    </cfRule>
    <cfRule type="cellIs" dxfId="140" priority="6" operator="lessThan">
      <formula>99.99%</formula>
    </cfRule>
  </conditionalFormatting>
  <conditionalFormatting sqref="AV25">
    <cfRule type="cellIs" dxfId="139" priority="1" operator="greaterThan">
      <formula>95%</formula>
    </cfRule>
    <cfRule type="cellIs" dxfId="138" priority="2" operator="greaterThanOrEqual">
      <formula>90%</formula>
    </cfRule>
    <cfRule type="cellIs" dxfId="137" priority="3" operator="lessThan">
      <formula>89.99%</formula>
    </cfRule>
  </conditionalFormatting>
  <dataValidations count="1">
    <dataValidation showDropDown="1" showInputMessage="1" showErrorMessage="1" sqref="C21 G19:G23 G10:G11 G16:G17 G13:G14 G25:G26" xr:uid="{91FD34C4-58ED-46BA-BFC8-04EB31A4574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ED29-B683-403F-834B-77C993E6A31C}">
  <sheetPr>
    <tabColor rgb="FF00B0F0"/>
  </sheetPr>
  <dimension ref="A1:BH38"/>
  <sheetViews>
    <sheetView showGridLines="0" topLeftCell="AE2" zoomScale="60" zoomScaleNormal="60" workbookViewId="0">
      <selection activeCell="AZ26" sqref="AZ26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7.4531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106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5</v>
      </c>
      <c r="J10" s="25">
        <v>2</v>
      </c>
      <c r="K10" s="25">
        <v>0</v>
      </c>
      <c r="L10" s="25">
        <v>0</v>
      </c>
      <c r="M10" s="25">
        <v>11</v>
      </c>
      <c r="N10" s="25">
        <v>13</v>
      </c>
      <c r="O10" s="25">
        <v>11</v>
      </c>
      <c r="P10" s="25">
        <v>10</v>
      </c>
      <c r="Q10" s="25">
        <v>8</v>
      </c>
      <c r="R10" s="25">
        <v>8</v>
      </c>
      <c r="S10" s="25">
        <v>8</v>
      </c>
      <c r="T10" s="25">
        <v>10</v>
      </c>
      <c r="U10" s="25">
        <v>10</v>
      </c>
      <c r="V10" s="25">
        <v>7</v>
      </c>
      <c r="W10" s="25">
        <v>4</v>
      </c>
      <c r="X10" s="25">
        <v>6</v>
      </c>
      <c r="Y10" s="25">
        <v>3</v>
      </c>
      <c r="Z10" s="25">
        <v>6</v>
      </c>
      <c r="AA10" s="25">
        <v>7</v>
      </c>
      <c r="AB10" s="25">
        <v>7</v>
      </c>
      <c r="AC10" s="25">
        <v>4</v>
      </c>
      <c r="AD10" s="25">
        <v>5</v>
      </c>
      <c r="AE10" s="25">
        <v>5</v>
      </c>
      <c r="AF10" s="25">
        <v>6</v>
      </c>
      <c r="AG10" s="25">
        <v>5</v>
      </c>
      <c r="AH10" s="25">
        <v>6</v>
      </c>
      <c r="AI10" s="25">
        <v>5</v>
      </c>
      <c r="AJ10" s="25">
        <v>4</v>
      </c>
      <c r="AK10" s="25">
        <v>4</v>
      </c>
      <c r="AL10" s="25">
        <v>4</v>
      </c>
      <c r="AM10" s="25">
        <v>4</v>
      </c>
      <c r="AN10" s="25">
        <v>4</v>
      </c>
      <c r="AO10" s="25">
        <v>4</v>
      </c>
      <c r="AP10" s="25">
        <v>3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5</v>
      </c>
      <c r="J11" s="38">
        <v>2</v>
      </c>
      <c r="K11" s="38">
        <v>0</v>
      </c>
      <c r="L11" s="38">
        <v>0</v>
      </c>
      <c r="M11" s="38">
        <v>11</v>
      </c>
      <c r="N11" s="38">
        <v>13</v>
      </c>
      <c r="O11" s="38">
        <v>11</v>
      </c>
      <c r="P11" s="38">
        <v>10</v>
      </c>
      <c r="Q11" s="38">
        <v>8</v>
      </c>
      <c r="R11" s="38">
        <v>8</v>
      </c>
      <c r="S11" s="38">
        <v>8</v>
      </c>
      <c r="T11" s="38">
        <v>10</v>
      </c>
      <c r="U11" s="38">
        <v>10</v>
      </c>
      <c r="V11" s="38">
        <v>7</v>
      </c>
      <c r="W11" s="38">
        <v>4</v>
      </c>
      <c r="X11" s="38">
        <v>6</v>
      </c>
      <c r="Y11" s="38">
        <v>3</v>
      </c>
      <c r="Z11" s="38">
        <v>6</v>
      </c>
      <c r="AA11" s="38">
        <v>7</v>
      </c>
      <c r="AB11" s="38">
        <v>7</v>
      </c>
      <c r="AC11" s="38">
        <v>4</v>
      </c>
      <c r="AD11" s="38">
        <v>5</v>
      </c>
      <c r="AE11" s="38">
        <v>5</v>
      </c>
      <c r="AF11" s="38">
        <v>6</v>
      </c>
      <c r="AG11" s="38">
        <v>5</v>
      </c>
      <c r="AH11" s="38">
        <v>6</v>
      </c>
      <c r="AI11" s="38">
        <v>5</v>
      </c>
      <c r="AJ11" s="38">
        <v>4</v>
      </c>
      <c r="AK11" s="38">
        <v>4</v>
      </c>
      <c r="AL11" s="38">
        <v>4</v>
      </c>
      <c r="AM11" s="38">
        <v>4</v>
      </c>
      <c r="AN11" s="38">
        <v>4</v>
      </c>
      <c r="AO11" s="38">
        <v>4</v>
      </c>
      <c r="AP11" s="38">
        <v>3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51</v>
      </c>
      <c r="J13" s="25">
        <v>25</v>
      </c>
      <c r="K13" s="25">
        <v>0</v>
      </c>
      <c r="L13" s="25">
        <v>0</v>
      </c>
      <c r="M13" s="25">
        <v>115</v>
      </c>
      <c r="N13" s="25">
        <v>135</v>
      </c>
      <c r="O13" s="25">
        <v>115</v>
      </c>
      <c r="P13" s="25">
        <v>98</v>
      </c>
      <c r="Q13" s="25">
        <v>83</v>
      </c>
      <c r="R13" s="25">
        <v>84</v>
      </c>
      <c r="S13" s="25">
        <v>80</v>
      </c>
      <c r="T13" s="25">
        <v>104</v>
      </c>
      <c r="U13" s="25">
        <v>102</v>
      </c>
      <c r="V13" s="25">
        <v>70</v>
      </c>
      <c r="W13" s="25">
        <v>45</v>
      </c>
      <c r="X13" s="25">
        <v>58</v>
      </c>
      <c r="Y13" s="25">
        <v>25</v>
      </c>
      <c r="Z13" s="25">
        <v>62</v>
      </c>
      <c r="AA13" s="25">
        <v>74</v>
      </c>
      <c r="AB13" s="25">
        <v>66</v>
      </c>
      <c r="AC13" s="25">
        <v>42</v>
      </c>
      <c r="AD13" s="25">
        <v>49</v>
      </c>
      <c r="AE13" s="25">
        <v>46</v>
      </c>
      <c r="AF13" s="25">
        <v>55</v>
      </c>
      <c r="AG13" s="25">
        <v>51</v>
      </c>
      <c r="AH13" s="25">
        <v>65</v>
      </c>
      <c r="AI13" s="25">
        <v>22</v>
      </c>
      <c r="AJ13" s="25">
        <v>41</v>
      </c>
      <c r="AK13" s="25">
        <v>38</v>
      </c>
      <c r="AL13" s="25">
        <v>39</v>
      </c>
      <c r="AM13" s="25">
        <v>38</v>
      </c>
      <c r="AN13" s="25">
        <v>43</v>
      </c>
      <c r="AO13" s="25">
        <v>36</v>
      </c>
      <c r="AP13" s="25">
        <v>30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0.98317664522513604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51</v>
      </c>
      <c r="J14" s="38">
        <v>25</v>
      </c>
      <c r="K14" s="38">
        <v>0</v>
      </c>
      <c r="L14" s="38">
        <v>0</v>
      </c>
      <c r="M14" s="38">
        <v>116</v>
      </c>
      <c r="N14" s="38">
        <v>135</v>
      </c>
      <c r="O14" s="38">
        <v>115</v>
      </c>
      <c r="P14" s="38">
        <v>98</v>
      </c>
      <c r="Q14" s="38">
        <v>83</v>
      </c>
      <c r="R14" s="38">
        <v>84</v>
      </c>
      <c r="S14" s="38">
        <v>80</v>
      </c>
      <c r="T14" s="38">
        <v>104</v>
      </c>
      <c r="U14" s="38">
        <v>102</v>
      </c>
      <c r="V14" s="38">
        <v>71</v>
      </c>
      <c r="W14" s="38">
        <v>45</v>
      </c>
      <c r="X14" s="38">
        <v>58</v>
      </c>
      <c r="Y14" s="38">
        <v>26</v>
      </c>
      <c r="Z14" s="38">
        <v>62</v>
      </c>
      <c r="AA14" s="38">
        <v>74</v>
      </c>
      <c r="AB14" s="38">
        <v>66</v>
      </c>
      <c r="AC14" s="38">
        <v>42</v>
      </c>
      <c r="AD14" s="38">
        <v>49</v>
      </c>
      <c r="AE14" s="38">
        <v>46</v>
      </c>
      <c r="AF14" s="38">
        <v>56</v>
      </c>
      <c r="AG14" s="38">
        <v>51</v>
      </c>
      <c r="AH14" s="38">
        <v>65</v>
      </c>
      <c r="AI14" s="38">
        <v>50</v>
      </c>
      <c r="AJ14" s="38">
        <v>41</v>
      </c>
      <c r="AK14" s="38">
        <v>40</v>
      </c>
      <c r="AL14" s="38">
        <v>39</v>
      </c>
      <c r="AM14" s="38">
        <v>38</v>
      </c>
      <c r="AN14" s="38">
        <v>43</v>
      </c>
      <c r="AO14" s="38">
        <v>36</v>
      </c>
      <c r="AP14" s="38">
        <v>30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85</v>
      </c>
      <c r="J19" s="25">
        <v>38</v>
      </c>
      <c r="K19" s="25">
        <v>0</v>
      </c>
      <c r="L19" s="25">
        <v>0</v>
      </c>
      <c r="M19" s="25">
        <v>39</v>
      </c>
      <c r="N19" s="25">
        <v>108</v>
      </c>
      <c r="O19" s="25">
        <v>129</v>
      </c>
      <c r="P19" s="25">
        <v>149</v>
      </c>
      <c r="Q19" s="25">
        <v>68</v>
      </c>
      <c r="R19" s="25">
        <v>86</v>
      </c>
      <c r="S19" s="25">
        <v>106</v>
      </c>
      <c r="T19" s="25">
        <v>85</v>
      </c>
      <c r="U19" s="25">
        <v>70</v>
      </c>
      <c r="V19" s="25">
        <v>115</v>
      </c>
      <c r="W19" s="25">
        <v>54</v>
      </c>
      <c r="X19" s="25">
        <v>60</v>
      </c>
      <c r="Y19" s="25">
        <v>0</v>
      </c>
      <c r="Z19" s="25">
        <v>101</v>
      </c>
      <c r="AA19" s="25">
        <v>32</v>
      </c>
      <c r="AB19" s="25">
        <v>81</v>
      </c>
      <c r="AC19" s="25">
        <v>50</v>
      </c>
      <c r="AD19" s="25">
        <v>22</v>
      </c>
      <c r="AE19" s="25">
        <v>48</v>
      </c>
      <c r="AF19" s="25">
        <v>49</v>
      </c>
      <c r="AG19" s="25">
        <v>52</v>
      </c>
      <c r="AH19" s="25">
        <v>24</v>
      </c>
      <c r="AI19" s="25">
        <v>0</v>
      </c>
      <c r="AJ19" s="25">
        <v>0</v>
      </c>
      <c r="AK19" s="25">
        <v>0</v>
      </c>
      <c r="AL19" s="25">
        <v>157</v>
      </c>
      <c r="AM19" s="25">
        <v>86</v>
      </c>
      <c r="AN19" s="25">
        <v>33</v>
      </c>
      <c r="AO19" s="25">
        <v>91</v>
      </c>
      <c r="AP19" s="25">
        <v>32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85</v>
      </c>
      <c r="J20" s="38">
        <v>38</v>
      </c>
      <c r="K20" s="38">
        <v>0</v>
      </c>
      <c r="L20" s="38">
        <v>0</v>
      </c>
      <c r="M20" s="38">
        <v>39</v>
      </c>
      <c r="N20" s="38">
        <v>108</v>
      </c>
      <c r="O20" s="38">
        <v>129</v>
      </c>
      <c r="P20" s="38">
        <v>149</v>
      </c>
      <c r="Q20" s="38">
        <v>68</v>
      </c>
      <c r="R20" s="38">
        <v>86</v>
      </c>
      <c r="S20" s="38">
        <v>106</v>
      </c>
      <c r="T20" s="38">
        <v>85</v>
      </c>
      <c r="U20" s="38">
        <v>70</v>
      </c>
      <c r="V20" s="38">
        <v>115</v>
      </c>
      <c r="W20" s="38">
        <v>54</v>
      </c>
      <c r="X20" s="38">
        <v>60</v>
      </c>
      <c r="Y20" s="38">
        <v>0</v>
      </c>
      <c r="Z20" s="38">
        <v>101</v>
      </c>
      <c r="AA20" s="38">
        <v>32</v>
      </c>
      <c r="AB20" s="38">
        <v>81</v>
      </c>
      <c r="AC20" s="38">
        <v>50</v>
      </c>
      <c r="AD20" s="38">
        <v>22</v>
      </c>
      <c r="AE20" s="38">
        <v>48</v>
      </c>
      <c r="AF20" s="38">
        <v>49</v>
      </c>
      <c r="AG20" s="38">
        <v>52</v>
      </c>
      <c r="AH20" s="38">
        <v>24</v>
      </c>
      <c r="AI20" s="38">
        <v>0</v>
      </c>
      <c r="AJ20" s="38">
        <v>0</v>
      </c>
      <c r="AK20" s="38">
        <v>0</v>
      </c>
      <c r="AL20" s="38">
        <v>157</v>
      </c>
      <c r="AM20" s="38">
        <v>86</v>
      </c>
      <c r="AN20" s="38">
        <v>33</v>
      </c>
      <c r="AO20" s="38">
        <v>91</v>
      </c>
      <c r="AP20" s="38">
        <v>32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162</v>
      </c>
      <c r="J22" s="25">
        <v>140</v>
      </c>
      <c r="K22" s="25">
        <v>0</v>
      </c>
      <c r="L22" s="25">
        <v>0</v>
      </c>
      <c r="M22" s="25">
        <v>119</v>
      </c>
      <c r="N22" s="25">
        <v>143</v>
      </c>
      <c r="O22" s="25">
        <v>156</v>
      </c>
      <c r="P22" s="25">
        <v>180</v>
      </c>
      <c r="Q22" s="25">
        <v>140</v>
      </c>
      <c r="R22" s="25">
        <v>149</v>
      </c>
      <c r="S22" s="25">
        <v>169</v>
      </c>
      <c r="T22" s="25">
        <v>170</v>
      </c>
      <c r="U22" s="25">
        <v>153</v>
      </c>
      <c r="V22" s="25">
        <v>164</v>
      </c>
      <c r="W22" s="25">
        <v>133</v>
      </c>
      <c r="X22" s="25">
        <v>131</v>
      </c>
      <c r="Y22" s="25">
        <v>120</v>
      </c>
      <c r="Z22" s="25">
        <v>148</v>
      </c>
      <c r="AA22" s="25">
        <v>119</v>
      </c>
      <c r="AB22" s="25">
        <v>141</v>
      </c>
      <c r="AC22" s="25">
        <v>136</v>
      </c>
      <c r="AD22" s="25">
        <v>111</v>
      </c>
      <c r="AE22" s="25">
        <v>110</v>
      </c>
      <c r="AF22" s="25">
        <v>104</v>
      </c>
      <c r="AG22" s="25">
        <v>125</v>
      </c>
      <c r="AH22" s="25">
        <v>109</v>
      </c>
      <c r="AI22" s="25">
        <v>93</v>
      </c>
      <c r="AJ22" s="25">
        <v>82</v>
      </c>
      <c r="AK22" s="25">
        <v>75</v>
      </c>
      <c r="AL22" s="25">
        <v>200</v>
      </c>
      <c r="AM22" s="25">
        <v>204</v>
      </c>
      <c r="AN22" s="25">
        <v>169</v>
      </c>
      <c r="AO22" s="25">
        <v>209</v>
      </c>
      <c r="AP22" s="25">
        <v>183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162</v>
      </c>
      <c r="J23" s="38">
        <v>140</v>
      </c>
      <c r="K23" s="38">
        <v>0</v>
      </c>
      <c r="L23" s="38">
        <v>0</v>
      </c>
      <c r="M23" s="38">
        <v>119</v>
      </c>
      <c r="N23" s="38">
        <v>143</v>
      </c>
      <c r="O23" s="38">
        <v>156</v>
      </c>
      <c r="P23" s="38">
        <v>180</v>
      </c>
      <c r="Q23" s="38">
        <v>140</v>
      </c>
      <c r="R23" s="38">
        <v>149</v>
      </c>
      <c r="S23" s="38">
        <v>169</v>
      </c>
      <c r="T23" s="38">
        <v>170</v>
      </c>
      <c r="U23" s="38">
        <v>153</v>
      </c>
      <c r="V23" s="38">
        <v>164</v>
      </c>
      <c r="W23" s="38">
        <v>133</v>
      </c>
      <c r="X23" s="38">
        <v>131</v>
      </c>
      <c r="Y23" s="38">
        <v>120</v>
      </c>
      <c r="Z23" s="38">
        <v>148</v>
      </c>
      <c r="AA23" s="38">
        <v>119</v>
      </c>
      <c r="AB23" s="38">
        <v>141</v>
      </c>
      <c r="AC23" s="38">
        <v>136</v>
      </c>
      <c r="AD23" s="38">
        <v>111</v>
      </c>
      <c r="AE23" s="38">
        <v>110</v>
      </c>
      <c r="AF23" s="38">
        <v>104</v>
      </c>
      <c r="AG23" s="38">
        <v>125</v>
      </c>
      <c r="AH23" s="38">
        <v>109</v>
      </c>
      <c r="AI23" s="38">
        <v>93</v>
      </c>
      <c r="AJ23" s="38">
        <v>82</v>
      </c>
      <c r="AK23" s="38">
        <v>75</v>
      </c>
      <c r="AL23" s="38">
        <v>200</v>
      </c>
      <c r="AM23" s="38">
        <v>204</v>
      </c>
      <c r="AN23" s="38">
        <v>169</v>
      </c>
      <c r="AO23" s="38">
        <v>209</v>
      </c>
      <c r="AP23" s="38">
        <v>183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56</v>
      </c>
      <c r="J25" s="25">
        <v>58</v>
      </c>
      <c r="K25" s="25">
        <v>0</v>
      </c>
      <c r="L25" s="25">
        <v>0</v>
      </c>
      <c r="M25" s="25">
        <v>60</v>
      </c>
      <c r="N25" s="25">
        <v>84</v>
      </c>
      <c r="O25" s="25">
        <v>116</v>
      </c>
      <c r="P25" s="25">
        <v>125</v>
      </c>
      <c r="Q25" s="25">
        <v>108</v>
      </c>
      <c r="R25" s="25">
        <v>77</v>
      </c>
      <c r="S25" s="25">
        <v>86</v>
      </c>
      <c r="T25" s="25">
        <v>70</v>
      </c>
      <c r="U25" s="25">
        <v>87</v>
      </c>
      <c r="V25" s="25">
        <v>102</v>
      </c>
      <c r="W25" s="25">
        <v>85</v>
      </c>
      <c r="X25" s="25">
        <v>62</v>
      </c>
      <c r="Y25" s="25">
        <v>11</v>
      </c>
      <c r="Z25" s="25">
        <v>73</v>
      </c>
      <c r="AA25" s="25">
        <v>61</v>
      </c>
      <c r="AB25" s="25">
        <v>57</v>
      </c>
      <c r="AC25" s="25">
        <v>55</v>
      </c>
      <c r="AD25" s="25">
        <v>47</v>
      </c>
      <c r="AE25" s="25">
        <v>49</v>
      </c>
      <c r="AF25" s="25">
        <v>55</v>
      </c>
      <c r="AG25" s="25">
        <v>31</v>
      </c>
      <c r="AH25" s="25">
        <v>40</v>
      </c>
      <c r="AI25" s="25">
        <v>16</v>
      </c>
      <c r="AJ25" s="25">
        <v>11</v>
      </c>
      <c r="AK25" s="25">
        <v>7</v>
      </c>
      <c r="AL25" s="25">
        <v>32</v>
      </c>
      <c r="AM25" s="25">
        <v>80</v>
      </c>
      <c r="AN25" s="25">
        <v>68</v>
      </c>
      <c r="AO25" s="25">
        <v>51</v>
      </c>
      <c r="AP25" s="25">
        <v>58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0.96253041362530412</v>
      </c>
    </row>
    <row r="26" spans="1:60" ht="66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56</v>
      </c>
      <c r="J26" s="38">
        <v>58</v>
      </c>
      <c r="K26" s="38">
        <v>0</v>
      </c>
      <c r="L26" s="38">
        <v>0</v>
      </c>
      <c r="M26" s="38">
        <v>60</v>
      </c>
      <c r="N26" s="38">
        <v>84</v>
      </c>
      <c r="O26" s="38">
        <v>116</v>
      </c>
      <c r="P26" s="38">
        <v>125</v>
      </c>
      <c r="Q26" s="38">
        <v>108</v>
      </c>
      <c r="R26" s="38">
        <v>77</v>
      </c>
      <c r="S26" s="38">
        <v>86</v>
      </c>
      <c r="T26" s="38">
        <v>70</v>
      </c>
      <c r="U26" s="38">
        <v>87</v>
      </c>
      <c r="V26" s="38">
        <v>102</v>
      </c>
      <c r="W26" s="38">
        <v>85</v>
      </c>
      <c r="X26" s="38">
        <v>62</v>
      </c>
      <c r="Y26" s="38">
        <v>11</v>
      </c>
      <c r="Z26" s="38">
        <v>73</v>
      </c>
      <c r="AA26" s="38">
        <v>61</v>
      </c>
      <c r="AB26" s="38">
        <v>57</v>
      </c>
      <c r="AC26" s="38">
        <v>55</v>
      </c>
      <c r="AD26" s="38">
        <v>47</v>
      </c>
      <c r="AE26" s="38">
        <v>49</v>
      </c>
      <c r="AF26" s="38">
        <v>55</v>
      </c>
      <c r="AG26" s="38">
        <v>31</v>
      </c>
      <c r="AH26" s="38">
        <v>45</v>
      </c>
      <c r="AI26" s="38">
        <v>34</v>
      </c>
      <c r="AJ26" s="38">
        <v>42</v>
      </c>
      <c r="AK26" s="38">
        <v>23</v>
      </c>
      <c r="AL26" s="38">
        <v>39</v>
      </c>
      <c r="AM26" s="38">
        <v>80</v>
      </c>
      <c r="AN26" s="38">
        <v>68</v>
      </c>
      <c r="AO26" s="38">
        <v>51</v>
      </c>
      <c r="AP26" s="38">
        <v>58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36" priority="15" operator="greaterThan">
      <formula>95%</formula>
    </cfRule>
    <cfRule type="cellIs" dxfId="135" priority="16" operator="greaterThanOrEqual">
      <formula>90%</formula>
    </cfRule>
    <cfRule type="cellIs" dxfId="134" priority="17" operator="lessThan">
      <formula>89.99%</formula>
    </cfRule>
  </conditionalFormatting>
  <conditionalFormatting sqref="AV13">
    <cfRule type="cellIs" dxfId="133" priority="12" operator="greaterThan">
      <formula>95%</formula>
    </cfRule>
    <cfRule type="cellIs" dxfId="132" priority="13" operator="greaterThanOrEqual">
      <formula>90%</formula>
    </cfRule>
    <cfRule type="cellIs" dxfId="131" priority="14" operator="lessThan">
      <formula>89.99%</formula>
    </cfRule>
  </conditionalFormatting>
  <conditionalFormatting sqref="AV16">
    <cfRule type="cellIs" dxfId="130" priority="9" operator="greaterThan">
      <formula>95%</formula>
    </cfRule>
    <cfRule type="cellIs" dxfId="129" priority="10" operator="greaterThanOrEqual">
      <formula>90%</formula>
    </cfRule>
    <cfRule type="cellIs" dxfId="128" priority="11" operator="lessThan">
      <formula>89.99%</formula>
    </cfRule>
  </conditionalFormatting>
  <conditionalFormatting sqref="AV19">
    <cfRule type="cellIs" dxfId="127" priority="6" operator="greaterThan">
      <formula>95%</formula>
    </cfRule>
    <cfRule type="cellIs" dxfId="126" priority="7" operator="greaterThanOrEqual">
      <formula>90%</formula>
    </cfRule>
    <cfRule type="cellIs" dxfId="125" priority="8" operator="lessThan">
      <formula>89.99%</formula>
    </cfRule>
  </conditionalFormatting>
  <conditionalFormatting sqref="AV22">
    <cfRule type="cellIs" dxfId="124" priority="4" operator="greaterThanOrEqual">
      <formula>100%</formula>
    </cfRule>
    <cfRule type="cellIs" dxfId="123" priority="5" operator="lessThan">
      <formula>99.99%</formula>
    </cfRule>
  </conditionalFormatting>
  <conditionalFormatting sqref="AV25">
    <cfRule type="cellIs" dxfId="122" priority="1" operator="greaterThan">
      <formula>95%</formula>
    </cfRule>
    <cfRule type="cellIs" dxfId="121" priority="2" operator="greaterThanOrEqual">
      <formula>90%</formula>
    </cfRule>
    <cfRule type="cellIs" dxfId="120" priority="3" operator="lessThan">
      <formula>89.99%</formula>
    </cfRule>
  </conditionalFormatting>
  <dataValidations count="1">
    <dataValidation showDropDown="1" showInputMessage="1" showErrorMessage="1" sqref="C21 G19:G23 G10:G11 G16:G17 G13:G14 G25:G26" xr:uid="{5FE35970-F789-4F07-8C7F-19CF97F09218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29F8-9F0E-444A-B701-57B34CA5FA2B}">
  <sheetPr>
    <tabColor rgb="FF00B0F0"/>
  </sheetPr>
  <dimension ref="A1:BH38"/>
  <sheetViews>
    <sheetView showGridLines="0" topLeftCell="V16" zoomScale="60" zoomScaleNormal="60" workbookViewId="0">
      <selection activeCell="AR30" sqref="AR30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7.906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107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15</v>
      </c>
      <c r="J10" s="25">
        <v>12</v>
      </c>
      <c r="K10" s="25">
        <v>0</v>
      </c>
      <c r="L10" s="25">
        <v>0</v>
      </c>
      <c r="M10" s="25">
        <v>42</v>
      </c>
      <c r="N10" s="25">
        <v>40</v>
      </c>
      <c r="O10" s="25">
        <v>33</v>
      </c>
      <c r="P10" s="25">
        <v>28</v>
      </c>
      <c r="Q10" s="25">
        <v>20</v>
      </c>
      <c r="R10" s="25">
        <v>20</v>
      </c>
      <c r="S10" s="25">
        <v>23</v>
      </c>
      <c r="T10" s="25">
        <v>20</v>
      </c>
      <c r="U10" s="25">
        <v>25</v>
      </c>
      <c r="V10" s="25">
        <v>21</v>
      </c>
      <c r="W10" s="25">
        <v>17</v>
      </c>
      <c r="X10" s="25">
        <v>17</v>
      </c>
      <c r="Y10" s="25">
        <v>7</v>
      </c>
      <c r="Z10" s="25">
        <v>16</v>
      </c>
      <c r="AA10" s="25">
        <v>15</v>
      </c>
      <c r="AB10" s="25">
        <v>17</v>
      </c>
      <c r="AC10" s="25">
        <v>11</v>
      </c>
      <c r="AD10" s="25">
        <v>14</v>
      </c>
      <c r="AE10" s="25">
        <v>15</v>
      </c>
      <c r="AF10" s="25">
        <v>17</v>
      </c>
      <c r="AG10" s="25">
        <v>14</v>
      </c>
      <c r="AH10" s="25">
        <v>16</v>
      </c>
      <c r="AI10" s="25">
        <v>13</v>
      </c>
      <c r="AJ10" s="25">
        <v>11</v>
      </c>
      <c r="AK10" s="25">
        <v>12</v>
      </c>
      <c r="AL10" s="25">
        <v>11</v>
      </c>
      <c r="AM10" s="25">
        <v>12</v>
      </c>
      <c r="AN10" s="25">
        <v>12</v>
      </c>
      <c r="AO10" s="25">
        <v>12</v>
      </c>
      <c r="AP10" s="25">
        <v>12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15</v>
      </c>
      <c r="J11" s="38">
        <v>12</v>
      </c>
      <c r="K11" s="38">
        <v>0</v>
      </c>
      <c r="L11" s="38">
        <v>0</v>
      </c>
      <c r="M11" s="38">
        <v>42</v>
      </c>
      <c r="N11" s="38">
        <v>40</v>
      </c>
      <c r="O11" s="38">
        <v>33</v>
      </c>
      <c r="P11" s="38">
        <v>28</v>
      </c>
      <c r="Q11" s="38">
        <v>20</v>
      </c>
      <c r="R11" s="38">
        <v>20</v>
      </c>
      <c r="S11" s="38">
        <v>23</v>
      </c>
      <c r="T11" s="38">
        <v>20</v>
      </c>
      <c r="U11" s="38">
        <v>25</v>
      </c>
      <c r="V11" s="38">
        <v>21</v>
      </c>
      <c r="W11" s="38">
        <v>17</v>
      </c>
      <c r="X11" s="38">
        <v>17</v>
      </c>
      <c r="Y11" s="38">
        <v>7</v>
      </c>
      <c r="Z11" s="38">
        <v>16</v>
      </c>
      <c r="AA11" s="38">
        <v>15</v>
      </c>
      <c r="AB11" s="38">
        <v>17</v>
      </c>
      <c r="AC11" s="38">
        <v>11</v>
      </c>
      <c r="AD11" s="38">
        <v>14</v>
      </c>
      <c r="AE11" s="38">
        <v>15</v>
      </c>
      <c r="AF11" s="38">
        <v>17</v>
      </c>
      <c r="AG11" s="38">
        <v>14</v>
      </c>
      <c r="AH11" s="38">
        <v>16</v>
      </c>
      <c r="AI11" s="38">
        <v>13</v>
      </c>
      <c r="AJ11" s="38">
        <v>11</v>
      </c>
      <c r="AK11" s="38">
        <v>12</v>
      </c>
      <c r="AL11" s="38">
        <v>11</v>
      </c>
      <c r="AM11" s="38">
        <v>12</v>
      </c>
      <c r="AN11" s="38">
        <v>12</v>
      </c>
      <c r="AO11" s="38">
        <v>12</v>
      </c>
      <c r="AP11" s="38">
        <v>12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150</v>
      </c>
      <c r="J13" s="25">
        <v>120</v>
      </c>
      <c r="K13" s="25">
        <v>0</v>
      </c>
      <c r="L13" s="25">
        <v>0</v>
      </c>
      <c r="M13" s="25">
        <v>419</v>
      </c>
      <c r="N13" s="25">
        <v>406</v>
      </c>
      <c r="O13" s="25">
        <v>332</v>
      </c>
      <c r="P13" s="25">
        <v>279</v>
      </c>
      <c r="Q13" s="25">
        <v>197</v>
      </c>
      <c r="R13" s="25">
        <v>200</v>
      </c>
      <c r="S13" s="25">
        <v>227</v>
      </c>
      <c r="T13" s="25">
        <v>199</v>
      </c>
      <c r="U13" s="25">
        <v>252</v>
      </c>
      <c r="V13" s="25">
        <v>211</v>
      </c>
      <c r="W13" s="25">
        <v>174</v>
      </c>
      <c r="X13" s="25">
        <v>175</v>
      </c>
      <c r="Y13" s="25">
        <v>67</v>
      </c>
      <c r="Z13" s="25">
        <v>149</v>
      </c>
      <c r="AA13" s="25">
        <v>152</v>
      </c>
      <c r="AB13" s="25">
        <v>170</v>
      </c>
      <c r="AC13" s="25">
        <v>111</v>
      </c>
      <c r="AD13" s="25">
        <v>138</v>
      </c>
      <c r="AE13" s="25">
        <v>147</v>
      </c>
      <c r="AF13" s="25">
        <v>168</v>
      </c>
      <c r="AG13" s="25">
        <v>144</v>
      </c>
      <c r="AH13" s="25">
        <v>160</v>
      </c>
      <c r="AI13" s="25">
        <v>127</v>
      </c>
      <c r="AJ13" s="25">
        <v>113</v>
      </c>
      <c r="AK13" s="25">
        <v>115</v>
      </c>
      <c r="AL13" s="25">
        <v>118</v>
      </c>
      <c r="AM13" s="25">
        <v>124</v>
      </c>
      <c r="AN13" s="25">
        <v>117</v>
      </c>
      <c r="AO13" s="25">
        <v>120</v>
      </c>
      <c r="AP13" s="25">
        <v>125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0.99511684687826996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150</v>
      </c>
      <c r="J14" s="38">
        <v>122</v>
      </c>
      <c r="K14" s="38">
        <v>0</v>
      </c>
      <c r="L14" s="38">
        <v>0</v>
      </c>
      <c r="M14" s="38">
        <v>420</v>
      </c>
      <c r="N14" s="38">
        <v>407</v>
      </c>
      <c r="O14" s="38">
        <v>332</v>
      </c>
      <c r="P14" s="38">
        <v>279</v>
      </c>
      <c r="Q14" s="38">
        <v>198</v>
      </c>
      <c r="R14" s="38">
        <v>200</v>
      </c>
      <c r="S14" s="38">
        <v>228</v>
      </c>
      <c r="T14" s="38">
        <v>199</v>
      </c>
      <c r="U14" s="38">
        <v>252</v>
      </c>
      <c r="V14" s="38">
        <v>211</v>
      </c>
      <c r="W14" s="38">
        <v>174</v>
      </c>
      <c r="X14" s="38">
        <v>175</v>
      </c>
      <c r="Y14" s="38">
        <v>67</v>
      </c>
      <c r="Z14" s="38">
        <v>163</v>
      </c>
      <c r="AA14" s="38">
        <v>154</v>
      </c>
      <c r="AB14" s="38">
        <v>170</v>
      </c>
      <c r="AC14" s="38">
        <v>111</v>
      </c>
      <c r="AD14" s="38">
        <v>139</v>
      </c>
      <c r="AE14" s="38">
        <v>147</v>
      </c>
      <c r="AF14" s="38">
        <v>169</v>
      </c>
      <c r="AG14" s="38">
        <v>144</v>
      </c>
      <c r="AH14" s="38">
        <v>161</v>
      </c>
      <c r="AI14" s="38">
        <v>127</v>
      </c>
      <c r="AJ14" s="38">
        <v>113</v>
      </c>
      <c r="AK14" s="38">
        <v>116</v>
      </c>
      <c r="AL14" s="38">
        <v>119</v>
      </c>
      <c r="AM14" s="38">
        <v>124</v>
      </c>
      <c r="AN14" s="38">
        <v>117</v>
      </c>
      <c r="AO14" s="38">
        <v>121</v>
      </c>
      <c r="AP14" s="38">
        <v>125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180</v>
      </c>
      <c r="J19" s="25">
        <v>136</v>
      </c>
      <c r="K19" s="25">
        <v>0</v>
      </c>
      <c r="L19" s="25">
        <v>0</v>
      </c>
      <c r="M19" s="25">
        <v>83</v>
      </c>
      <c r="N19" s="25">
        <v>536</v>
      </c>
      <c r="O19" s="25">
        <v>346</v>
      </c>
      <c r="P19" s="25">
        <v>321</v>
      </c>
      <c r="Q19" s="25">
        <v>253</v>
      </c>
      <c r="R19" s="25">
        <v>238</v>
      </c>
      <c r="S19" s="25">
        <v>239</v>
      </c>
      <c r="T19" s="25">
        <v>211</v>
      </c>
      <c r="U19" s="25">
        <v>108</v>
      </c>
      <c r="V19" s="25">
        <v>345</v>
      </c>
      <c r="W19" s="25">
        <v>88</v>
      </c>
      <c r="X19" s="25">
        <v>251</v>
      </c>
      <c r="Y19" s="25">
        <v>121</v>
      </c>
      <c r="Z19" s="25">
        <v>147</v>
      </c>
      <c r="AA19" s="25">
        <v>128</v>
      </c>
      <c r="AB19" s="25">
        <v>123</v>
      </c>
      <c r="AC19" s="25">
        <v>118</v>
      </c>
      <c r="AD19" s="25">
        <v>105</v>
      </c>
      <c r="AE19" s="25">
        <v>94</v>
      </c>
      <c r="AF19" s="25">
        <v>171</v>
      </c>
      <c r="AG19" s="25">
        <v>151</v>
      </c>
      <c r="AH19" s="25">
        <v>45</v>
      </c>
      <c r="AI19" s="25">
        <v>0</v>
      </c>
      <c r="AJ19" s="25">
        <v>0</v>
      </c>
      <c r="AK19" s="25">
        <v>209</v>
      </c>
      <c r="AL19" s="25">
        <v>231</v>
      </c>
      <c r="AM19" s="25">
        <v>171</v>
      </c>
      <c r="AN19" s="25">
        <v>201</v>
      </c>
      <c r="AO19" s="25">
        <v>175</v>
      </c>
      <c r="AP19" s="25">
        <v>192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180</v>
      </c>
      <c r="J20" s="38">
        <v>136</v>
      </c>
      <c r="K20" s="38">
        <v>0</v>
      </c>
      <c r="L20" s="38">
        <v>0</v>
      </c>
      <c r="M20" s="38">
        <v>83</v>
      </c>
      <c r="N20" s="38">
        <v>536</v>
      </c>
      <c r="O20" s="38">
        <v>346</v>
      </c>
      <c r="P20" s="38">
        <v>321</v>
      </c>
      <c r="Q20" s="38">
        <v>253</v>
      </c>
      <c r="R20" s="38">
        <v>238</v>
      </c>
      <c r="S20" s="38">
        <v>239</v>
      </c>
      <c r="T20" s="38">
        <v>211</v>
      </c>
      <c r="U20" s="38">
        <v>108</v>
      </c>
      <c r="V20" s="38">
        <v>345</v>
      </c>
      <c r="W20" s="38">
        <v>88</v>
      </c>
      <c r="X20" s="38">
        <v>251</v>
      </c>
      <c r="Y20" s="38">
        <v>121</v>
      </c>
      <c r="Z20" s="38">
        <v>147</v>
      </c>
      <c r="AA20" s="38">
        <v>128</v>
      </c>
      <c r="AB20" s="38">
        <v>123</v>
      </c>
      <c r="AC20" s="38">
        <v>118</v>
      </c>
      <c r="AD20" s="38">
        <v>105</v>
      </c>
      <c r="AE20" s="38">
        <v>94</v>
      </c>
      <c r="AF20" s="38">
        <v>171</v>
      </c>
      <c r="AG20" s="38">
        <v>151</v>
      </c>
      <c r="AH20" s="38">
        <v>45</v>
      </c>
      <c r="AI20" s="38">
        <v>0</v>
      </c>
      <c r="AJ20" s="38">
        <v>0</v>
      </c>
      <c r="AK20" s="38">
        <v>209</v>
      </c>
      <c r="AL20" s="38">
        <v>231</v>
      </c>
      <c r="AM20" s="38">
        <v>171</v>
      </c>
      <c r="AN20" s="38">
        <v>201</v>
      </c>
      <c r="AO20" s="38">
        <v>175</v>
      </c>
      <c r="AP20" s="38">
        <v>192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414</v>
      </c>
      <c r="J22" s="25">
        <v>136</v>
      </c>
      <c r="K22" s="25">
        <v>0</v>
      </c>
      <c r="L22" s="25">
        <v>0</v>
      </c>
      <c r="M22" s="25">
        <v>287</v>
      </c>
      <c r="N22" s="25">
        <v>532</v>
      </c>
      <c r="O22" s="25">
        <v>513</v>
      </c>
      <c r="P22" s="25">
        <v>483</v>
      </c>
      <c r="Q22" s="25">
        <v>471</v>
      </c>
      <c r="R22" s="25">
        <v>471</v>
      </c>
      <c r="S22" s="25">
        <v>468</v>
      </c>
      <c r="T22" s="25">
        <v>422</v>
      </c>
      <c r="U22" s="25">
        <v>322</v>
      </c>
      <c r="V22" s="25">
        <v>420</v>
      </c>
      <c r="W22" s="25">
        <v>297</v>
      </c>
      <c r="X22" s="25">
        <v>341</v>
      </c>
      <c r="Y22" s="25">
        <v>369</v>
      </c>
      <c r="Z22" s="25">
        <v>351</v>
      </c>
      <c r="AA22" s="25">
        <v>321</v>
      </c>
      <c r="AB22" s="25">
        <v>291</v>
      </c>
      <c r="AC22" s="25">
        <v>288</v>
      </c>
      <c r="AD22" s="25">
        <v>269</v>
      </c>
      <c r="AE22" s="25">
        <v>221</v>
      </c>
      <c r="AF22" s="25">
        <v>246</v>
      </c>
      <c r="AG22" s="25">
        <v>237</v>
      </c>
      <c r="AH22" s="25">
        <v>0</v>
      </c>
      <c r="AI22" s="25">
        <v>165</v>
      </c>
      <c r="AJ22" s="25">
        <v>150</v>
      </c>
      <c r="AK22" s="25">
        <v>268</v>
      </c>
      <c r="AL22" s="25">
        <v>311</v>
      </c>
      <c r="AM22" s="25">
        <v>326</v>
      </c>
      <c r="AN22" s="25">
        <v>441</v>
      </c>
      <c r="AO22" s="25">
        <v>456</v>
      </c>
      <c r="AP22" s="25">
        <v>499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414</v>
      </c>
      <c r="J23" s="38">
        <v>136</v>
      </c>
      <c r="K23" s="38">
        <v>0</v>
      </c>
      <c r="L23" s="38">
        <v>0</v>
      </c>
      <c r="M23" s="38">
        <v>287</v>
      </c>
      <c r="N23" s="38">
        <v>532</v>
      </c>
      <c r="O23" s="38">
        <v>513</v>
      </c>
      <c r="P23" s="38">
        <v>483</v>
      </c>
      <c r="Q23" s="38">
        <v>471</v>
      </c>
      <c r="R23" s="38">
        <v>471</v>
      </c>
      <c r="S23" s="38">
        <v>468</v>
      </c>
      <c r="T23" s="38">
        <v>422</v>
      </c>
      <c r="U23" s="38">
        <v>322</v>
      </c>
      <c r="V23" s="38">
        <v>420</v>
      </c>
      <c r="W23" s="38">
        <v>297</v>
      </c>
      <c r="X23" s="38">
        <v>341</v>
      </c>
      <c r="Y23" s="38">
        <v>369</v>
      </c>
      <c r="Z23" s="38">
        <v>351</v>
      </c>
      <c r="AA23" s="38">
        <v>321</v>
      </c>
      <c r="AB23" s="38">
        <v>291</v>
      </c>
      <c r="AC23" s="38">
        <v>288</v>
      </c>
      <c r="AD23" s="38">
        <v>269</v>
      </c>
      <c r="AE23" s="38">
        <v>221</v>
      </c>
      <c r="AF23" s="38">
        <v>246</v>
      </c>
      <c r="AG23" s="38">
        <v>237</v>
      </c>
      <c r="AH23" s="38">
        <v>0</v>
      </c>
      <c r="AI23" s="38">
        <v>165</v>
      </c>
      <c r="AJ23" s="38">
        <v>150</v>
      </c>
      <c r="AK23" s="38">
        <v>268</v>
      </c>
      <c r="AL23" s="38">
        <v>311</v>
      </c>
      <c r="AM23" s="38">
        <v>326</v>
      </c>
      <c r="AN23" s="38">
        <v>441</v>
      </c>
      <c r="AO23" s="38">
        <v>456</v>
      </c>
      <c r="AP23" s="38">
        <v>499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145</v>
      </c>
      <c r="J25" s="25">
        <v>165</v>
      </c>
      <c r="K25" s="25">
        <v>0</v>
      </c>
      <c r="L25" s="25">
        <v>0</v>
      </c>
      <c r="M25" s="25">
        <v>177</v>
      </c>
      <c r="N25" s="25">
        <v>291</v>
      </c>
      <c r="O25" s="25">
        <v>365</v>
      </c>
      <c r="P25" s="25">
        <v>351</v>
      </c>
      <c r="Q25" s="25">
        <v>265</v>
      </c>
      <c r="R25" s="25">
        <v>238</v>
      </c>
      <c r="S25" s="25">
        <v>242</v>
      </c>
      <c r="T25" s="25">
        <v>231</v>
      </c>
      <c r="U25" s="25">
        <v>208</v>
      </c>
      <c r="V25" s="25">
        <v>237</v>
      </c>
      <c r="W25" s="25">
        <v>211</v>
      </c>
      <c r="X25" s="25">
        <v>207</v>
      </c>
      <c r="Y25" s="25">
        <v>93</v>
      </c>
      <c r="Z25" s="25">
        <v>165</v>
      </c>
      <c r="AA25" s="25">
        <v>158</v>
      </c>
      <c r="AB25" s="25">
        <v>149</v>
      </c>
      <c r="AC25" s="25">
        <v>121</v>
      </c>
      <c r="AD25" s="25">
        <v>124</v>
      </c>
      <c r="AE25" s="25">
        <v>136</v>
      </c>
      <c r="AF25" s="25">
        <v>146</v>
      </c>
      <c r="AG25" s="25">
        <v>160</v>
      </c>
      <c r="AH25" s="25">
        <v>89</v>
      </c>
      <c r="AI25" s="25">
        <v>28</v>
      </c>
      <c r="AJ25" s="25">
        <v>15</v>
      </c>
      <c r="AK25" s="25">
        <v>91</v>
      </c>
      <c r="AL25" s="25">
        <v>188</v>
      </c>
      <c r="AM25" s="25">
        <v>153</v>
      </c>
      <c r="AN25" s="25">
        <v>86</v>
      </c>
      <c r="AO25" s="25">
        <v>160</v>
      </c>
      <c r="AP25" s="25">
        <v>149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0.99230356183998569</v>
      </c>
    </row>
    <row r="26" spans="1:60" ht="54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145</v>
      </c>
      <c r="J26" s="38">
        <v>165</v>
      </c>
      <c r="K26" s="38">
        <v>0</v>
      </c>
      <c r="L26" s="38">
        <v>0</v>
      </c>
      <c r="M26" s="38">
        <v>177</v>
      </c>
      <c r="N26" s="38">
        <v>291</v>
      </c>
      <c r="O26" s="38">
        <v>365</v>
      </c>
      <c r="P26" s="38">
        <v>352</v>
      </c>
      <c r="Q26" s="38">
        <v>265</v>
      </c>
      <c r="R26" s="38">
        <v>238</v>
      </c>
      <c r="S26" s="38">
        <v>242</v>
      </c>
      <c r="T26" s="38">
        <v>231</v>
      </c>
      <c r="U26" s="38">
        <v>208</v>
      </c>
      <c r="V26" s="38">
        <v>237</v>
      </c>
      <c r="W26" s="38">
        <v>211</v>
      </c>
      <c r="X26" s="38">
        <v>209</v>
      </c>
      <c r="Y26" s="38">
        <v>93</v>
      </c>
      <c r="Z26" s="38">
        <v>165</v>
      </c>
      <c r="AA26" s="38">
        <v>158</v>
      </c>
      <c r="AB26" s="38">
        <v>150</v>
      </c>
      <c r="AC26" s="38">
        <v>121</v>
      </c>
      <c r="AD26" s="38">
        <v>128</v>
      </c>
      <c r="AE26" s="38">
        <v>140</v>
      </c>
      <c r="AF26" s="38">
        <v>151</v>
      </c>
      <c r="AG26" s="38">
        <v>164</v>
      </c>
      <c r="AH26" s="38">
        <v>100</v>
      </c>
      <c r="AI26" s="38">
        <v>39</v>
      </c>
      <c r="AJ26" s="38">
        <v>15</v>
      </c>
      <c r="AK26" s="38">
        <v>91</v>
      </c>
      <c r="AL26" s="38">
        <v>188</v>
      </c>
      <c r="AM26" s="38">
        <v>153</v>
      </c>
      <c r="AN26" s="38">
        <v>86</v>
      </c>
      <c r="AO26" s="38">
        <v>160</v>
      </c>
      <c r="AP26" s="38">
        <v>149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19" priority="15" operator="greaterThan">
      <formula>95%</formula>
    </cfRule>
    <cfRule type="cellIs" dxfId="118" priority="16" operator="greaterThanOrEqual">
      <formula>90%</formula>
    </cfRule>
    <cfRule type="cellIs" dxfId="117" priority="17" operator="lessThan">
      <formula>89.99%</formula>
    </cfRule>
  </conditionalFormatting>
  <conditionalFormatting sqref="AV13">
    <cfRule type="cellIs" dxfId="116" priority="12" operator="greaterThan">
      <formula>95%</formula>
    </cfRule>
    <cfRule type="cellIs" dxfId="115" priority="13" operator="greaterThanOrEqual">
      <formula>90%</formula>
    </cfRule>
    <cfRule type="cellIs" dxfId="114" priority="14" operator="lessThan">
      <formula>89.99%</formula>
    </cfRule>
  </conditionalFormatting>
  <conditionalFormatting sqref="AV16">
    <cfRule type="cellIs" dxfId="113" priority="9" operator="greaterThan">
      <formula>95%</formula>
    </cfRule>
    <cfRule type="cellIs" dxfId="112" priority="10" operator="greaterThanOrEqual">
      <formula>90%</formula>
    </cfRule>
    <cfRule type="cellIs" dxfId="111" priority="11" operator="lessThan">
      <formula>89.99%</formula>
    </cfRule>
  </conditionalFormatting>
  <conditionalFormatting sqref="AV19">
    <cfRule type="cellIs" dxfId="110" priority="6" operator="greaterThan">
      <formula>95%</formula>
    </cfRule>
    <cfRule type="cellIs" dxfId="109" priority="7" operator="greaterThanOrEqual">
      <formula>90%</formula>
    </cfRule>
    <cfRule type="cellIs" dxfId="108" priority="8" operator="lessThan">
      <formula>89.99%</formula>
    </cfRule>
  </conditionalFormatting>
  <conditionalFormatting sqref="AV22">
    <cfRule type="cellIs" dxfId="107" priority="4" operator="greaterThanOrEqual">
      <formula>100%</formula>
    </cfRule>
    <cfRule type="cellIs" dxfId="106" priority="5" operator="lessThan">
      <formula>99.99%</formula>
    </cfRule>
  </conditionalFormatting>
  <conditionalFormatting sqref="AV25">
    <cfRule type="cellIs" dxfId="105" priority="1" operator="greaterThan">
      <formula>95%</formula>
    </cfRule>
    <cfRule type="cellIs" dxfId="104" priority="2" operator="greaterThanOrEqual">
      <formula>90%</formula>
    </cfRule>
    <cfRule type="cellIs" dxfId="103" priority="3" operator="lessThan">
      <formula>89.99%</formula>
    </cfRule>
  </conditionalFormatting>
  <dataValidations count="1">
    <dataValidation showDropDown="1" showInputMessage="1" showErrorMessage="1" sqref="C21 G19:G23 G10:G11 G16:G17 G13:G14 G25:G26" xr:uid="{F081890B-BF0E-4FD5-BA44-8AF33487AED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33B21-0B0E-4D36-9B92-51FF72FFA525}">
  <sheetPr>
    <tabColor rgb="FF00B0F0"/>
  </sheetPr>
  <dimension ref="A1:BH38"/>
  <sheetViews>
    <sheetView showGridLines="0" topLeftCell="AT22" zoomScale="90" zoomScaleNormal="90" workbookViewId="0">
      <selection activeCell="BC29" sqref="BC29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7.72656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108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28</v>
      </c>
      <c r="J10" s="25">
        <v>22</v>
      </c>
      <c r="K10" s="25">
        <v>0</v>
      </c>
      <c r="L10" s="25">
        <v>0</v>
      </c>
      <c r="M10" s="25">
        <v>70</v>
      </c>
      <c r="N10" s="25">
        <v>66</v>
      </c>
      <c r="O10" s="25">
        <v>66</v>
      </c>
      <c r="P10" s="25">
        <v>60</v>
      </c>
      <c r="Q10" s="25">
        <v>48</v>
      </c>
      <c r="R10" s="25">
        <v>45</v>
      </c>
      <c r="S10" s="25">
        <v>50</v>
      </c>
      <c r="T10" s="25">
        <v>53</v>
      </c>
      <c r="U10" s="25">
        <v>51</v>
      </c>
      <c r="V10" s="25">
        <v>39</v>
      </c>
      <c r="W10" s="25">
        <v>36</v>
      </c>
      <c r="X10" s="25">
        <v>46</v>
      </c>
      <c r="Y10" s="25">
        <v>20</v>
      </c>
      <c r="Z10" s="25">
        <v>46</v>
      </c>
      <c r="AA10" s="25">
        <v>42</v>
      </c>
      <c r="AB10" s="25">
        <v>41</v>
      </c>
      <c r="AC10" s="25">
        <v>29</v>
      </c>
      <c r="AD10" s="25">
        <v>28</v>
      </c>
      <c r="AE10" s="25">
        <v>31</v>
      </c>
      <c r="AF10" s="25">
        <v>33</v>
      </c>
      <c r="AG10" s="25">
        <v>34</v>
      </c>
      <c r="AH10" s="25">
        <v>32</v>
      </c>
      <c r="AI10" s="25">
        <v>30</v>
      </c>
      <c r="AJ10" s="25">
        <v>30</v>
      </c>
      <c r="AK10" s="25">
        <v>28</v>
      </c>
      <c r="AL10" s="25">
        <v>30</v>
      </c>
      <c r="AM10" s="25">
        <v>28</v>
      </c>
      <c r="AN10" s="25">
        <v>30</v>
      </c>
      <c r="AO10" s="25">
        <v>31</v>
      </c>
      <c r="AP10" s="25">
        <v>36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28</v>
      </c>
      <c r="J11" s="38">
        <v>22</v>
      </c>
      <c r="K11" s="38">
        <v>0</v>
      </c>
      <c r="L11" s="38">
        <v>0</v>
      </c>
      <c r="M11" s="38">
        <v>70</v>
      </c>
      <c r="N11" s="38">
        <v>66</v>
      </c>
      <c r="O11" s="38">
        <v>66</v>
      </c>
      <c r="P11" s="38">
        <v>60</v>
      </c>
      <c r="Q11" s="38">
        <v>48</v>
      </c>
      <c r="R11" s="38">
        <v>45</v>
      </c>
      <c r="S11" s="38">
        <v>50</v>
      </c>
      <c r="T11" s="38">
        <v>53</v>
      </c>
      <c r="U11" s="38">
        <v>51</v>
      </c>
      <c r="V11" s="38">
        <v>39</v>
      </c>
      <c r="W11" s="38">
        <v>36</v>
      </c>
      <c r="X11" s="38">
        <v>46</v>
      </c>
      <c r="Y11" s="38">
        <v>20</v>
      </c>
      <c r="Z11" s="38">
        <v>46</v>
      </c>
      <c r="AA11" s="38">
        <v>42</v>
      </c>
      <c r="AB11" s="38">
        <v>41</v>
      </c>
      <c r="AC11" s="38">
        <v>29</v>
      </c>
      <c r="AD11" s="38">
        <v>28</v>
      </c>
      <c r="AE11" s="38">
        <v>31</v>
      </c>
      <c r="AF11" s="38">
        <v>33</v>
      </c>
      <c r="AG11" s="38">
        <v>34</v>
      </c>
      <c r="AH11" s="38">
        <v>32</v>
      </c>
      <c r="AI11" s="38">
        <v>30</v>
      </c>
      <c r="AJ11" s="38">
        <v>30</v>
      </c>
      <c r="AK11" s="38">
        <v>28</v>
      </c>
      <c r="AL11" s="38">
        <v>30</v>
      </c>
      <c r="AM11" s="38">
        <v>28</v>
      </c>
      <c r="AN11" s="38">
        <v>30</v>
      </c>
      <c r="AO11" s="38">
        <v>31</v>
      </c>
      <c r="AP11" s="38">
        <v>36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281</v>
      </c>
      <c r="J13" s="25">
        <v>222</v>
      </c>
      <c r="K13" s="25">
        <v>0</v>
      </c>
      <c r="L13" s="25">
        <v>0</v>
      </c>
      <c r="M13" s="25">
        <v>700</v>
      </c>
      <c r="N13" s="25">
        <v>663</v>
      </c>
      <c r="O13" s="25">
        <v>654</v>
      </c>
      <c r="P13" s="25">
        <v>599</v>
      </c>
      <c r="Q13" s="25">
        <v>475</v>
      </c>
      <c r="R13" s="25">
        <v>452</v>
      </c>
      <c r="S13" s="25">
        <v>501</v>
      </c>
      <c r="T13" s="25">
        <v>526</v>
      </c>
      <c r="U13" s="25">
        <v>513</v>
      </c>
      <c r="V13" s="25">
        <v>385</v>
      </c>
      <c r="W13" s="25">
        <v>354</v>
      </c>
      <c r="X13" s="25">
        <v>456</v>
      </c>
      <c r="Y13" s="25">
        <v>200</v>
      </c>
      <c r="Z13" s="25">
        <v>460</v>
      </c>
      <c r="AA13" s="25">
        <v>421</v>
      </c>
      <c r="AB13" s="25">
        <v>405</v>
      </c>
      <c r="AC13" s="25">
        <v>289</v>
      </c>
      <c r="AD13" s="25">
        <v>282</v>
      </c>
      <c r="AE13" s="25">
        <v>315</v>
      </c>
      <c r="AF13" s="25">
        <v>330</v>
      </c>
      <c r="AG13" s="25">
        <v>343</v>
      </c>
      <c r="AH13" s="25">
        <v>315</v>
      </c>
      <c r="AI13" s="25">
        <v>303</v>
      </c>
      <c r="AJ13" s="25">
        <v>304</v>
      </c>
      <c r="AK13" s="25">
        <v>276</v>
      </c>
      <c r="AL13" s="25">
        <v>297</v>
      </c>
      <c r="AM13" s="25">
        <v>284</v>
      </c>
      <c r="AN13" s="25">
        <v>300</v>
      </c>
      <c r="AO13" s="25">
        <v>307</v>
      </c>
      <c r="AP13" s="25">
        <v>357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0.99793568876538308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281</v>
      </c>
      <c r="J14" s="38">
        <v>222</v>
      </c>
      <c r="K14" s="38">
        <v>0</v>
      </c>
      <c r="L14" s="38">
        <v>0</v>
      </c>
      <c r="M14" s="38">
        <v>703</v>
      </c>
      <c r="N14" s="38">
        <v>663</v>
      </c>
      <c r="O14" s="38">
        <v>657</v>
      </c>
      <c r="P14" s="38">
        <v>601</v>
      </c>
      <c r="Q14" s="38">
        <v>477</v>
      </c>
      <c r="R14" s="38">
        <v>452</v>
      </c>
      <c r="S14" s="38">
        <v>501</v>
      </c>
      <c r="T14" s="38">
        <v>526</v>
      </c>
      <c r="U14" s="38">
        <v>514</v>
      </c>
      <c r="V14" s="38">
        <v>386</v>
      </c>
      <c r="W14" s="38">
        <v>356</v>
      </c>
      <c r="X14" s="38">
        <v>456</v>
      </c>
      <c r="Y14" s="38">
        <v>201</v>
      </c>
      <c r="Z14" s="38">
        <v>461</v>
      </c>
      <c r="AA14" s="38">
        <v>422</v>
      </c>
      <c r="AB14" s="38">
        <v>406</v>
      </c>
      <c r="AC14" s="38">
        <v>289</v>
      </c>
      <c r="AD14" s="38">
        <v>282</v>
      </c>
      <c r="AE14" s="38">
        <v>315</v>
      </c>
      <c r="AF14" s="38">
        <v>331</v>
      </c>
      <c r="AG14" s="38">
        <v>344</v>
      </c>
      <c r="AH14" s="38">
        <v>316</v>
      </c>
      <c r="AI14" s="38">
        <v>303</v>
      </c>
      <c r="AJ14" s="38">
        <v>304</v>
      </c>
      <c r="AK14" s="38">
        <v>276</v>
      </c>
      <c r="AL14" s="38">
        <v>297</v>
      </c>
      <c r="AM14" s="38">
        <v>284</v>
      </c>
      <c r="AN14" s="38">
        <v>300</v>
      </c>
      <c r="AO14" s="38">
        <v>307</v>
      </c>
      <c r="AP14" s="38">
        <v>362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373</v>
      </c>
      <c r="J19" s="25">
        <v>243</v>
      </c>
      <c r="K19" s="25">
        <v>0</v>
      </c>
      <c r="L19" s="25">
        <v>0</v>
      </c>
      <c r="M19" s="25">
        <v>415</v>
      </c>
      <c r="N19" s="25">
        <v>638</v>
      </c>
      <c r="O19" s="25">
        <v>842</v>
      </c>
      <c r="P19" s="25">
        <v>602</v>
      </c>
      <c r="Q19" s="25">
        <v>438</v>
      </c>
      <c r="R19" s="25">
        <v>539</v>
      </c>
      <c r="S19" s="25">
        <v>501</v>
      </c>
      <c r="T19" s="25">
        <v>496</v>
      </c>
      <c r="U19" s="25">
        <v>313</v>
      </c>
      <c r="V19" s="25">
        <v>641</v>
      </c>
      <c r="W19" s="25">
        <v>379</v>
      </c>
      <c r="X19" s="25">
        <v>454</v>
      </c>
      <c r="Y19" s="25">
        <v>136</v>
      </c>
      <c r="Z19" s="25">
        <v>514</v>
      </c>
      <c r="AA19" s="25">
        <v>345</v>
      </c>
      <c r="AB19" s="25">
        <v>366</v>
      </c>
      <c r="AC19" s="25">
        <v>253</v>
      </c>
      <c r="AD19" s="25">
        <v>271</v>
      </c>
      <c r="AE19" s="25">
        <v>272</v>
      </c>
      <c r="AF19" s="25">
        <v>271</v>
      </c>
      <c r="AG19" s="25">
        <v>369</v>
      </c>
      <c r="AH19" s="25">
        <v>0</v>
      </c>
      <c r="AI19" s="25">
        <v>0</v>
      </c>
      <c r="AJ19" s="25">
        <v>0</v>
      </c>
      <c r="AK19" s="25">
        <v>646</v>
      </c>
      <c r="AL19" s="25">
        <v>408</v>
      </c>
      <c r="AM19" s="25">
        <v>418</v>
      </c>
      <c r="AN19" s="25">
        <v>526</v>
      </c>
      <c r="AO19" s="25">
        <v>433</v>
      </c>
      <c r="AP19" s="25">
        <v>555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373</v>
      </c>
      <c r="J20" s="38">
        <v>243</v>
      </c>
      <c r="K20" s="38">
        <v>0</v>
      </c>
      <c r="L20" s="38">
        <v>0</v>
      </c>
      <c r="M20" s="38">
        <v>415</v>
      </c>
      <c r="N20" s="38">
        <v>638</v>
      </c>
      <c r="O20" s="38">
        <v>842</v>
      </c>
      <c r="P20" s="38">
        <v>602</v>
      </c>
      <c r="Q20" s="38">
        <v>438</v>
      </c>
      <c r="R20" s="38">
        <v>539</v>
      </c>
      <c r="S20" s="38">
        <v>501</v>
      </c>
      <c r="T20" s="38">
        <v>496</v>
      </c>
      <c r="U20" s="38">
        <v>313</v>
      </c>
      <c r="V20" s="38">
        <v>641</v>
      </c>
      <c r="W20" s="38">
        <v>379</v>
      </c>
      <c r="X20" s="38">
        <v>454</v>
      </c>
      <c r="Y20" s="38">
        <v>136</v>
      </c>
      <c r="Z20" s="38">
        <v>514</v>
      </c>
      <c r="AA20" s="38">
        <v>345</v>
      </c>
      <c r="AB20" s="38">
        <v>366</v>
      </c>
      <c r="AC20" s="38">
        <v>253</v>
      </c>
      <c r="AD20" s="38">
        <v>271</v>
      </c>
      <c r="AE20" s="38">
        <v>272</v>
      </c>
      <c r="AF20" s="38">
        <v>271</v>
      </c>
      <c r="AG20" s="38">
        <v>369</v>
      </c>
      <c r="AH20" s="38">
        <v>0</v>
      </c>
      <c r="AI20" s="38">
        <v>0</v>
      </c>
      <c r="AJ20" s="38">
        <v>0</v>
      </c>
      <c r="AK20" s="38">
        <v>646</v>
      </c>
      <c r="AL20" s="38">
        <v>408</v>
      </c>
      <c r="AM20" s="38">
        <v>418</v>
      </c>
      <c r="AN20" s="38">
        <v>526</v>
      </c>
      <c r="AO20" s="38">
        <v>433</v>
      </c>
      <c r="AP20" s="38">
        <v>555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682</v>
      </c>
      <c r="J22" s="25">
        <v>568</v>
      </c>
      <c r="K22" s="25">
        <v>0</v>
      </c>
      <c r="L22" s="25">
        <v>0</v>
      </c>
      <c r="M22" s="25">
        <v>589</v>
      </c>
      <c r="N22" s="25">
        <v>802</v>
      </c>
      <c r="O22" s="25">
        <v>1000</v>
      </c>
      <c r="P22" s="25">
        <v>984</v>
      </c>
      <c r="Q22" s="25">
        <v>832</v>
      </c>
      <c r="R22" s="25">
        <v>864</v>
      </c>
      <c r="S22" s="25">
        <v>817</v>
      </c>
      <c r="T22" s="25">
        <v>802</v>
      </c>
      <c r="U22" s="25">
        <v>617</v>
      </c>
      <c r="V22" s="25">
        <v>748</v>
      </c>
      <c r="W22" s="25">
        <v>705</v>
      </c>
      <c r="X22" s="25">
        <v>741</v>
      </c>
      <c r="Y22" s="25">
        <v>619</v>
      </c>
      <c r="Z22" s="25">
        <v>616</v>
      </c>
      <c r="AA22" s="25">
        <v>625</v>
      </c>
      <c r="AB22" s="25">
        <v>605</v>
      </c>
      <c r="AC22" s="25">
        <v>494</v>
      </c>
      <c r="AD22" s="25">
        <v>471</v>
      </c>
      <c r="AE22" s="25">
        <v>413</v>
      </c>
      <c r="AF22" s="25">
        <v>418</v>
      </c>
      <c r="AG22" s="25">
        <v>484</v>
      </c>
      <c r="AH22" s="25">
        <v>299</v>
      </c>
      <c r="AI22" s="25">
        <v>229</v>
      </c>
      <c r="AJ22" s="25">
        <v>203</v>
      </c>
      <c r="AK22" s="25">
        <v>716</v>
      </c>
      <c r="AL22" s="25">
        <v>804</v>
      </c>
      <c r="AM22" s="25">
        <v>746</v>
      </c>
      <c r="AN22" s="25">
        <v>936</v>
      </c>
      <c r="AO22" s="25">
        <v>1045</v>
      </c>
      <c r="AP22" s="25">
        <v>1255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682</v>
      </c>
      <c r="J23" s="38">
        <v>568</v>
      </c>
      <c r="K23" s="38">
        <v>0</v>
      </c>
      <c r="L23" s="38">
        <v>0</v>
      </c>
      <c r="M23" s="38">
        <v>589</v>
      </c>
      <c r="N23" s="38">
        <v>802</v>
      </c>
      <c r="O23" s="38">
        <v>1000</v>
      </c>
      <c r="P23" s="38">
        <v>984</v>
      </c>
      <c r="Q23" s="38">
        <v>832</v>
      </c>
      <c r="R23" s="38">
        <v>864</v>
      </c>
      <c r="S23" s="38">
        <v>817</v>
      </c>
      <c r="T23" s="38">
        <v>802</v>
      </c>
      <c r="U23" s="38">
        <v>617</v>
      </c>
      <c r="V23" s="38">
        <v>748</v>
      </c>
      <c r="W23" s="38">
        <v>705</v>
      </c>
      <c r="X23" s="38">
        <v>741</v>
      </c>
      <c r="Y23" s="38">
        <v>619</v>
      </c>
      <c r="Z23" s="38">
        <v>616</v>
      </c>
      <c r="AA23" s="38">
        <v>625</v>
      </c>
      <c r="AB23" s="38">
        <v>605</v>
      </c>
      <c r="AC23" s="38">
        <v>494</v>
      </c>
      <c r="AD23" s="38">
        <v>471</v>
      </c>
      <c r="AE23" s="38">
        <v>413</v>
      </c>
      <c r="AF23" s="38">
        <v>418</v>
      </c>
      <c r="AG23" s="38">
        <v>484</v>
      </c>
      <c r="AH23" s="38">
        <v>299</v>
      </c>
      <c r="AI23" s="38">
        <v>229</v>
      </c>
      <c r="AJ23" s="38">
        <v>203</v>
      </c>
      <c r="AK23" s="38">
        <v>716</v>
      </c>
      <c r="AL23" s="38">
        <v>804</v>
      </c>
      <c r="AM23" s="38">
        <v>746</v>
      </c>
      <c r="AN23" s="38">
        <v>936</v>
      </c>
      <c r="AO23" s="38">
        <v>1045</v>
      </c>
      <c r="AP23" s="38">
        <v>1255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310</v>
      </c>
      <c r="J25" s="25">
        <v>355</v>
      </c>
      <c r="K25" s="25">
        <v>0</v>
      </c>
      <c r="L25" s="25">
        <v>0</v>
      </c>
      <c r="M25" s="25">
        <v>394</v>
      </c>
      <c r="N25" s="25">
        <v>425</v>
      </c>
      <c r="O25" s="25">
        <v>644</v>
      </c>
      <c r="P25" s="25">
        <v>618</v>
      </c>
      <c r="Q25" s="25">
        <v>590</v>
      </c>
      <c r="R25" s="25">
        <v>507</v>
      </c>
      <c r="S25" s="25">
        <v>548</v>
      </c>
      <c r="T25" s="25">
        <v>485</v>
      </c>
      <c r="U25" s="25">
        <v>498</v>
      </c>
      <c r="V25" s="25">
        <v>504</v>
      </c>
      <c r="W25" s="25">
        <v>422</v>
      </c>
      <c r="X25" s="25">
        <v>418</v>
      </c>
      <c r="Y25" s="25">
        <v>258</v>
      </c>
      <c r="Z25" s="25">
        <v>517</v>
      </c>
      <c r="AA25" s="25">
        <v>336</v>
      </c>
      <c r="AB25" s="25">
        <v>38</v>
      </c>
      <c r="AC25" s="25">
        <v>364</v>
      </c>
      <c r="AD25" s="25">
        <v>294</v>
      </c>
      <c r="AE25" s="25">
        <v>327</v>
      </c>
      <c r="AF25" s="25">
        <v>266</v>
      </c>
      <c r="AG25" s="25">
        <v>303</v>
      </c>
      <c r="AH25" s="25">
        <v>185</v>
      </c>
      <c r="AI25" s="25">
        <v>70</v>
      </c>
      <c r="AJ25" s="25">
        <v>26</v>
      </c>
      <c r="AK25" s="25">
        <v>133</v>
      </c>
      <c r="AL25" s="25">
        <v>320</v>
      </c>
      <c r="AM25" s="25">
        <v>471</v>
      </c>
      <c r="AN25" s="25">
        <v>337</v>
      </c>
      <c r="AO25" s="25">
        <v>324</v>
      </c>
      <c r="AP25" s="25">
        <v>345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0.98102386775744288</v>
      </c>
    </row>
    <row r="26" spans="1:60" ht="52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310</v>
      </c>
      <c r="J26" s="38">
        <v>355</v>
      </c>
      <c r="K26" s="38">
        <v>0</v>
      </c>
      <c r="L26" s="38">
        <v>0</v>
      </c>
      <c r="M26" s="38">
        <v>394</v>
      </c>
      <c r="N26" s="38">
        <v>425</v>
      </c>
      <c r="O26" s="38">
        <v>644</v>
      </c>
      <c r="P26" s="38">
        <v>618</v>
      </c>
      <c r="Q26" s="38">
        <v>590</v>
      </c>
      <c r="R26" s="38">
        <v>507</v>
      </c>
      <c r="S26" s="38">
        <v>548</v>
      </c>
      <c r="T26" s="38">
        <v>485</v>
      </c>
      <c r="U26" s="38">
        <v>498</v>
      </c>
      <c r="V26" s="38">
        <v>504</v>
      </c>
      <c r="W26" s="38">
        <v>422</v>
      </c>
      <c r="X26" s="38">
        <v>418</v>
      </c>
      <c r="Y26" s="38">
        <v>258</v>
      </c>
      <c r="Z26" s="38">
        <v>517</v>
      </c>
      <c r="AA26" s="38">
        <v>336</v>
      </c>
      <c r="AB26" s="38">
        <v>38</v>
      </c>
      <c r="AC26" s="38">
        <v>364</v>
      </c>
      <c r="AD26" s="38">
        <v>294</v>
      </c>
      <c r="AE26" s="38">
        <v>327</v>
      </c>
      <c r="AF26" s="38">
        <v>312</v>
      </c>
      <c r="AG26" s="38">
        <v>379</v>
      </c>
      <c r="AH26" s="38">
        <v>185</v>
      </c>
      <c r="AI26" s="38">
        <v>70</v>
      </c>
      <c r="AJ26" s="38">
        <v>129</v>
      </c>
      <c r="AK26" s="38">
        <v>133</v>
      </c>
      <c r="AL26" s="38">
        <v>320</v>
      </c>
      <c r="AM26" s="38">
        <v>471</v>
      </c>
      <c r="AN26" s="38">
        <v>337</v>
      </c>
      <c r="AO26" s="38">
        <v>324</v>
      </c>
      <c r="AP26" s="38">
        <v>345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02" priority="15" operator="greaterThan">
      <formula>95%</formula>
    </cfRule>
    <cfRule type="cellIs" dxfId="101" priority="16" operator="greaterThanOrEqual">
      <formula>90%</formula>
    </cfRule>
    <cfRule type="cellIs" dxfId="100" priority="17" operator="lessThan">
      <formula>89.99%</formula>
    </cfRule>
  </conditionalFormatting>
  <conditionalFormatting sqref="AV13">
    <cfRule type="cellIs" dxfId="99" priority="12" operator="greaterThan">
      <formula>95%</formula>
    </cfRule>
    <cfRule type="cellIs" dxfId="98" priority="13" operator="greaterThanOrEqual">
      <formula>90%</formula>
    </cfRule>
    <cfRule type="cellIs" dxfId="97" priority="14" operator="lessThan">
      <formula>89.99%</formula>
    </cfRule>
  </conditionalFormatting>
  <conditionalFormatting sqref="AV16">
    <cfRule type="cellIs" dxfId="96" priority="9" operator="greaterThan">
      <formula>95%</formula>
    </cfRule>
    <cfRule type="cellIs" dxfId="95" priority="10" operator="greaterThanOrEqual">
      <formula>90%</formula>
    </cfRule>
    <cfRule type="cellIs" dxfId="94" priority="11" operator="lessThan">
      <formula>89.99%</formula>
    </cfRule>
  </conditionalFormatting>
  <conditionalFormatting sqref="AV19">
    <cfRule type="cellIs" dxfId="93" priority="6" operator="greaterThan">
      <formula>95%</formula>
    </cfRule>
    <cfRule type="cellIs" dxfId="92" priority="7" operator="greaterThanOrEqual">
      <formula>90%</formula>
    </cfRule>
    <cfRule type="cellIs" dxfId="91" priority="8" operator="lessThan">
      <formula>89.99%</formula>
    </cfRule>
  </conditionalFormatting>
  <conditionalFormatting sqref="AV22">
    <cfRule type="cellIs" dxfId="90" priority="4" operator="greaterThanOrEqual">
      <formula>100%</formula>
    </cfRule>
    <cfRule type="cellIs" dxfId="89" priority="5" operator="lessThan">
      <formula>99.99%</formula>
    </cfRule>
  </conditionalFormatting>
  <conditionalFormatting sqref="AV25">
    <cfRule type="cellIs" dxfId="88" priority="1" operator="greaterThan">
      <formula>95%</formula>
    </cfRule>
    <cfRule type="cellIs" dxfId="87" priority="2" operator="greaterThanOrEqual">
      <formula>90%</formula>
    </cfRule>
    <cfRule type="cellIs" dxfId="86" priority="3" operator="lessThan">
      <formula>89.99%</formula>
    </cfRule>
  </conditionalFormatting>
  <dataValidations disablePrompts="1" count="1">
    <dataValidation showDropDown="1" showInputMessage="1" showErrorMessage="1" sqref="C21 G19:G23 G10:G11 G16:G17 G13:G14 G25:G26" xr:uid="{AAA49FD1-FA5D-46CB-99CA-50636441AD1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C34B-D18F-4466-8818-E9C3ABA2DA68}">
  <sheetPr>
    <tabColor rgb="FF00B0F0"/>
  </sheetPr>
  <dimension ref="A1:BH38"/>
  <sheetViews>
    <sheetView showGridLines="0" topLeftCell="Z9" zoomScale="60" zoomScaleNormal="60" workbookViewId="0">
      <selection activeCell="AY25" sqref="AY25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8.4531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109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8</v>
      </c>
      <c r="J10" s="25">
        <v>2</v>
      </c>
      <c r="K10" s="25">
        <v>0</v>
      </c>
      <c r="L10" s="25">
        <v>0</v>
      </c>
      <c r="M10" s="25">
        <v>15</v>
      </c>
      <c r="N10" s="25">
        <v>10</v>
      </c>
      <c r="O10" s="25">
        <v>22</v>
      </c>
      <c r="P10" s="25">
        <v>14</v>
      </c>
      <c r="Q10" s="25">
        <v>6</v>
      </c>
      <c r="R10" s="25">
        <v>16</v>
      </c>
      <c r="S10" s="25">
        <v>15</v>
      </c>
      <c r="T10" s="25">
        <v>14</v>
      </c>
      <c r="U10" s="25">
        <v>10</v>
      </c>
      <c r="V10" s="25">
        <v>5</v>
      </c>
      <c r="W10" s="25">
        <v>14</v>
      </c>
      <c r="X10" s="25">
        <v>11</v>
      </c>
      <c r="Y10" s="25">
        <v>4</v>
      </c>
      <c r="Z10" s="25">
        <v>11</v>
      </c>
      <c r="AA10" s="25">
        <v>7</v>
      </c>
      <c r="AB10" s="25">
        <v>13</v>
      </c>
      <c r="AC10" s="25">
        <v>4</v>
      </c>
      <c r="AD10" s="25">
        <v>8</v>
      </c>
      <c r="AE10" s="25">
        <v>6</v>
      </c>
      <c r="AF10" s="25">
        <v>14</v>
      </c>
      <c r="AG10" s="25">
        <v>4</v>
      </c>
      <c r="AH10" s="25">
        <v>12</v>
      </c>
      <c r="AI10" s="25">
        <v>1</v>
      </c>
      <c r="AJ10" s="25">
        <v>9</v>
      </c>
      <c r="AK10" s="25">
        <v>4</v>
      </c>
      <c r="AL10" s="25">
        <v>11</v>
      </c>
      <c r="AM10" s="25">
        <v>2</v>
      </c>
      <c r="AN10" s="25">
        <v>9</v>
      </c>
      <c r="AO10" s="25">
        <v>3</v>
      </c>
      <c r="AP10" s="25">
        <v>7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8</v>
      </c>
      <c r="J11" s="38">
        <v>2</v>
      </c>
      <c r="K11" s="38">
        <v>0</v>
      </c>
      <c r="L11" s="38">
        <v>0</v>
      </c>
      <c r="M11" s="38">
        <v>15</v>
      </c>
      <c r="N11" s="38">
        <v>10</v>
      </c>
      <c r="O11" s="38">
        <v>22</v>
      </c>
      <c r="P11" s="38">
        <v>14</v>
      </c>
      <c r="Q11" s="38">
        <v>6</v>
      </c>
      <c r="R11" s="38">
        <v>16</v>
      </c>
      <c r="S11" s="38">
        <v>15</v>
      </c>
      <c r="T11" s="38">
        <v>14</v>
      </c>
      <c r="U11" s="38">
        <v>10</v>
      </c>
      <c r="V11" s="38">
        <v>5</v>
      </c>
      <c r="W11" s="38">
        <v>14</v>
      </c>
      <c r="X11" s="38">
        <v>11</v>
      </c>
      <c r="Y11" s="38">
        <v>4</v>
      </c>
      <c r="Z11" s="38">
        <v>11</v>
      </c>
      <c r="AA11" s="38">
        <v>7</v>
      </c>
      <c r="AB11" s="38">
        <v>13</v>
      </c>
      <c r="AC11" s="38">
        <v>4</v>
      </c>
      <c r="AD11" s="38">
        <v>8</v>
      </c>
      <c r="AE11" s="38">
        <v>6</v>
      </c>
      <c r="AF11" s="38">
        <v>14</v>
      </c>
      <c r="AG11" s="38">
        <v>4</v>
      </c>
      <c r="AH11" s="38">
        <v>12</v>
      </c>
      <c r="AI11" s="38">
        <v>1</v>
      </c>
      <c r="AJ11" s="38">
        <v>9</v>
      </c>
      <c r="AK11" s="38">
        <v>4</v>
      </c>
      <c r="AL11" s="38">
        <v>11</v>
      </c>
      <c r="AM11" s="38">
        <v>2</v>
      </c>
      <c r="AN11" s="38">
        <v>9</v>
      </c>
      <c r="AO11" s="38">
        <v>3</v>
      </c>
      <c r="AP11" s="38">
        <v>7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79</v>
      </c>
      <c r="J13" s="25">
        <v>21</v>
      </c>
      <c r="K13" s="25">
        <v>0</v>
      </c>
      <c r="L13" s="25">
        <v>0</v>
      </c>
      <c r="M13" s="25">
        <v>148</v>
      </c>
      <c r="N13" s="25">
        <v>103</v>
      </c>
      <c r="O13" s="25">
        <v>220</v>
      </c>
      <c r="P13" s="25">
        <v>139</v>
      </c>
      <c r="Q13" s="25">
        <v>62</v>
      </c>
      <c r="R13" s="25">
        <v>158</v>
      </c>
      <c r="S13" s="25">
        <v>152</v>
      </c>
      <c r="T13" s="25">
        <v>144</v>
      </c>
      <c r="U13" s="25">
        <v>101</v>
      </c>
      <c r="V13" s="25">
        <v>52</v>
      </c>
      <c r="W13" s="25">
        <v>145</v>
      </c>
      <c r="X13" s="25">
        <v>111</v>
      </c>
      <c r="Y13" s="25">
        <v>40</v>
      </c>
      <c r="Z13" s="25">
        <v>112</v>
      </c>
      <c r="AA13" s="25">
        <v>71</v>
      </c>
      <c r="AB13" s="25">
        <v>127</v>
      </c>
      <c r="AC13" s="25">
        <v>42</v>
      </c>
      <c r="AD13" s="25">
        <v>83</v>
      </c>
      <c r="AE13" s="25">
        <v>61</v>
      </c>
      <c r="AF13" s="25">
        <v>135</v>
      </c>
      <c r="AG13" s="25">
        <v>38</v>
      </c>
      <c r="AH13" s="25">
        <v>115</v>
      </c>
      <c r="AI13" s="25">
        <v>40</v>
      </c>
      <c r="AJ13" s="25">
        <v>89</v>
      </c>
      <c r="AK13" s="25">
        <v>42</v>
      </c>
      <c r="AL13" s="25">
        <v>113</v>
      </c>
      <c r="AM13" s="25">
        <v>16</v>
      </c>
      <c r="AN13" s="25">
        <v>90</v>
      </c>
      <c r="AO13" s="25">
        <v>21</v>
      </c>
      <c r="AP13" s="25">
        <v>54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0.98650472334682859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79</v>
      </c>
      <c r="J14" s="38">
        <v>21</v>
      </c>
      <c r="K14" s="38">
        <v>0</v>
      </c>
      <c r="L14" s="38">
        <v>0</v>
      </c>
      <c r="M14" s="38">
        <v>149</v>
      </c>
      <c r="N14" s="38">
        <v>103</v>
      </c>
      <c r="O14" s="38">
        <v>223</v>
      </c>
      <c r="P14" s="38">
        <v>140</v>
      </c>
      <c r="Q14" s="38">
        <v>62</v>
      </c>
      <c r="R14" s="38">
        <v>158</v>
      </c>
      <c r="S14" s="38">
        <v>153</v>
      </c>
      <c r="T14" s="38">
        <v>144</v>
      </c>
      <c r="U14" s="38">
        <v>101</v>
      </c>
      <c r="V14" s="38">
        <v>52</v>
      </c>
      <c r="W14" s="38">
        <v>145</v>
      </c>
      <c r="X14" s="38">
        <v>111</v>
      </c>
      <c r="Y14" s="38">
        <v>40</v>
      </c>
      <c r="Z14" s="38">
        <v>114</v>
      </c>
      <c r="AA14" s="38">
        <v>71</v>
      </c>
      <c r="AB14" s="38">
        <v>127</v>
      </c>
      <c r="AC14" s="38">
        <v>42</v>
      </c>
      <c r="AD14" s="38">
        <v>83</v>
      </c>
      <c r="AE14" s="38">
        <v>61</v>
      </c>
      <c r="AF14" s="38">
        <v>136</v>
      </c>
      <c r="AG14" s="38">
        <v>38</v>
      </c>
      <c r="AH14" s="38">
        <v>117</v>
      </c>
      <c r="AI14" s="38">
        <v>40</v>
      </c>
      <c r="AJ14" s="38">
        <v>91</v>
      </c>
      <c r="AK14" s="38">
        <v>42</v>
      </c>
      <c r="AL14" s="38">
        <v>113</v>
      </c>
      <c r="AM14" s="38">
        <v>16</v>
      </c>
      <c r="AN14" s="38">
        <v>91</v>
      </c>
      <c r="AO14" s="38">
        <v>28</v>
      </c>
      <c r="AP14" s="38">
        <v>73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1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1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48</v>
      </c>
      <c r="J19" s="25">
        <v>154</v>
      </c>
      <c r="K19" s="25">
        <v>0</v>
      </c>
      <c r="L19" s="25">
        <v>0</v>
      </c>
      <c r="M19" s="25">
        <v>68</v>
      </c>
      <c r="N19" s="25">
        <v>33</v>
      </c>
      <c r="O19" s="25">
        <v>147</v>
      </c>
      <c r="P19" s="25">
        <v>6</v>
      </c>
      <c r="Q19" s="25">
        <v>274</v>
      </c>
      <c r="R19" s="25">
        <v>185</v>
      </c>
      <c r="S19" s="25">
        <v>50</v>
      </c>
      <c r="T19" s="25">
        <v>170</v>
      </c>
      <c r="U19" s="25">
        <v>179</v>
      </c>
      <c r="V19" s="25">
        <v>117</v>
      </c>
      <c r="W19" s="25">
        <v>109</v>
      </c>
      <c r="X19" s="25">
        <v>47</v>
      </c>
      <c r="Y19" s="25">
        <v>132</v>
      </c>
      <c r="Z19" s="25">
        <v>0</v>
      </c>
      <c r="AA19" s="25">
        <v>176</v>
      </c>
      <c r="AB19" s="25">
        <v>80</v>
      </c>
      <c r="AC19" s="25">
        <v>57</v>
      </c>
      <c r="AD19" s="25">
        <v>0</v>
      </c>
      <c r="AE19" s="25">
        <v>225</v>
      </c>
      <c r="AF19" s="25">
        <v>0</v>
      </c>
      <c r="AG19" s="25">
        <v>73</v>
      </c>
      <c r="AH19" s="25">
        <v>15</v>
      </c>
      <c r="AI19" s="25">
        <v>0</v>
      </c>
      <c r="AJ19" s="25">
        <v>0</v>
      </c>
      <c r="AK19" s="25">
        <v>0</v>
      </c>
      <c r="AL19" s="25">
        <v>0</v>
      </c>
      <c r="AM19" s="25">
        <v>361</v>
      </c>
      <c r="AN19" s="25">
        <v>72</v>
      </c>
      <c r="AO19" s="25">
        <v>71</v>
      </c>
      <c r="AP19" s="25">
        <v>45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48</v>
      </c>
      <c r="J20" s="38">
        <v>154</v>
      </c>
      <c r="K20" s="38">
        <v>0</v>
      </c>
      <c r="L20" s="38">
        <v>0</v>
      </c>
      <c r="M20" s="38">
        <v>68</v>
      </c>
      <c r="N20" s="38">
        <v>33</v>
      </c>
      <c r="O20" s="38">
        <v>147</v>
      </c>
      <c r="P20" s="38">
        <v>6</v>
      </c>
      <c r="Q20" s="38">
        <v>274</v>
      </c>
      <c r="R20" s="38">
        <v>185</v>
      </c>
      <c r="S20" s="38">
        <v>50</v>
      </c>
      <c r="T20" s="38">
        <v>170</v>
      </c>
      <c r="U20" s="38">
        <v>179</v>
      </c>
      <c r="V20" s="38">
        <v>117</v>
      </c>
      <c r="W20" s="38">
        <v>109</v>
      </c>
      <c r="X20" s="38">
        <v>47</v>
      </c>
      <c r="Y20" s="38">
        <v>132</v>
      </c>
      <c r="Z20" s="38">
        <v>0</v>
      </c>
      <c r="AA20" s="38">
        <v>176</v>
      </c>
      <c r="AB20" s="38">
        <v>80</v>
      </c>
      <c r="AC20" s="38">
        <v>57</v>
      </c>
      <c r="AD20" s="38">
        <v>0</v>
      </c>
      <c r="AE20" s="38">
        <v>225</v>
      </c>
      <c r="AF20" s="38">
        <v>0</v>
      </c>
      <c r="AG20" s="38">
        <v>73</v>
      </c>
      <c r="AH20" s="38">
        <v>15</v>
      </c>
      <c r="AI20" s="38">
        <v>0</v>
      </c>
      <c r="AJ20" s="38">
        <v>0</v>
      </c>
      <c r="AK20" s="38">
        <v>0</v>
      </c>
      <c r="AL20" s="38">
        <v>0</v>
      </c>
      <c r="AM20" s="38">
        <v>361</v>
      </c>
      <c r="AN20" s="38">
        <v>72</v>
      </c>
      <c r="AO20" s="38">
        <v>71</v>
      </c>
      <c r="AP20" s="38">
        <v>45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100</v>
      </c>
      <c r="J22" s="25">
        <v>253</v>
      </c>
      <c r="K22" s="25">
        <v>0</v>
      </c>
      <c r="L22" s="25">
        <v>0</v>
      </c>
      <c r="M22" s="25">
        <v>207</v>
      </c>
      <c r="N22" s="25">
        <v>188</v>
      </c>
      <c r="O22" s="25">
        <v>240</v>
      </c>
      <c r="P22" s="25">
        <v>228</v>
      </c>
      <c r="Q22" s="25">
        <v>491</v>
      </c>
      <c r="R22" s="25">
        <v>530</v>
      </c>
      <c r="S22" s="25">
        <v>480</v>
      </c>
      <c r="T22" s="25">
        <v>311</v>
      </c>
      <c r="U22" s="25">
        <v>431</v>
      </c>
      <c r="V22" s="25">
        <v>507</v>
      </c>
      <c r="W22" s="25">
        <v>461</v>
      </c>
      <c r="X22" s="25">
        <v>369</v>
      </c>
      <c r="Y22" s="25">
        <v>328</v>
      </c>
      <c r="Z22" s="25">
        <v>236</v>
      </c>
      <c r="AA22" s="25">
        <v>296</v>
      </c>
      <c r="AB22" s="25">
        <v>258</v>
      </c>
      <c r="AC22" s="25">
        <v>238</v>
      </c>
      <c r="AD22" s="25">
        <v>92</v>
      </c>
      <c r="AE22" s="25">
        <v>307</v>
      </c>
      <c r="AF22" s="25">
        <v>171</v>
      </c>
      <c r="AG22" s="25">
        <v>185</v>
      </c>
      <c r="AH22" s="25">
        <v>96</v>
      </c>
      <c r="AI22" s="25">
        <v>88</v>
      </c>
      <c r="AJ22" s="25">
        <v>8</v>
      </c>
      <c r="AK22" s="25">
        <v>71</v>
      </c>
      <c r="AL22" s="25">
        <v>66</v>
      </c>
      <c r="AM22" s="25">
        <v>385</v>
      </c>
      <c r="AN22" s="25">
        <v>294</v>
      </c>
      <c r="AO22" s="25">
        <v>296</v>
      </c>
      <c r="AP22" s="25">
        <v>180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100</v>
      </c>
      <c r="J23" s="38">
        <v>253</v>
      </c>
      <c r="K23" s="38">
        <v>0</v>
      </c>
      <c r="L23" s="38">
        <v>0</v>
      </c>
      <c r="M23" s="38">
        <v>207</v>
      </c>
      <c r="N23" s="38">
        <v>188</v>
      </c>
      <c r="O23" s="38">
        <v>240</v>
      </c>
      <c r="P23" s="38">
        <v>228</v>
      </c>
      <c r="Q23" s="38">
        <v>491</v>
      </c>
      <c r="R23" s="38">
        <v>530</v>
      </c>
      <c r="S23" s="38">
        <v>480</v>
      </c>
      <c r="T23" s="38">
        <v>311</v>
      </c>
      <c r="U23" s="38">
        <v>431</v>
      </c>
      <c r="V23" s="38">
        <v>507</v>
      </c>
      <c r="W23" s="38">
        <v>461</v>
      </c>
      <c r="X23" s="38">
        <v>369</v>
      </c>
      <c r="Y23" s="38">
        <v>328</v>
      </c>
      <c r="Z23" s="38">
        <v>236</v>
      </c>
      <c r="AA23" s="38">
        <v>296</v>
      </c>
      <c r="AB23" s="38">
        <v>258</v>
      </c>
      <c r="AC23" s="38">
        <v>238</v>
      </c>
      <c r="AD23" s="38">
        <v>92</v>
      </c>
      <c r="AE23" s="38">
        <v>307</v>
      </c>
      <c r="AF23" s="38">
        <v>171</v>
      </c>
      <c r="AG23" s="38">
        <v>185</v>
      </c>
      <c r="AH23" s="38">
        <v>96</v>
      </c>
      <c r="AI23" s="38">
        <v>88</v>
      </c>
      <c r="AJ23" s="38">
        <v>8</v>
      </c>
      <c r="AK23" s="38">
        <v>71</v>
      </c>
      <c r="AL23" s="38">
        <v>66</v>
      </c>
      <c r="AM23" s="38">
        <v>385</v>
      </c>
      <c r="AN23" s="38">
        <v>294</v>
      </c>
      <c r="AO23" s="38">
        <v>296</v>
      </c>
      <c r="AP23" s="38">
        <v>180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131</v>
      </c>
      <c r="J25" s="25">
        <v>8</v>
      </c>
      <c r="K25" s="25">
        <v>0</v>
      </c>
      <c r="L25" s="25">
        <v>0</v>
      </c>
      <c r="M25" s="25">
        <v>114</v>
      </c>
      <c r="N25" s="25">
        <v>52</v>
      </c>
      <c r="O25" s="25">
        <v>95</v>
      </c>
      <c r="P25" s="25">
        <v>18</v>
      </c>
      <c r="Q25" s="25">
        <v>11</v>
      </c>
      <c r="R25" s="25">
        <v>146</v>
      </c>
      <c r="S25" s="25">
        <v>100</v>
      </c>
      <c r="T25" s="25">
        <v>330</v>
      </c>
      <c r="U25" s="25">
        <v>59</v>
      </c>
      <c r="V25" s="25">
        <v>39</v>
      </c>
      <c r="W25" s="25">
        <v>155</v>
      </c>
      <c r="X25" s="25">
        <v>139</v>
      </c>
      <c r="Y25" s="25">
        <v>173</v>
      </c>
      <c r="Z25" s="25">
        <v>92</v>
      </c>
      <c r="AA25" s="25">
        <v>116</v>
      </c>
      <c r="AB25" s="25">
        <v>114</v>
      </c>
      <c r="AC25" s="25">
        <v>81</v>
      </c>
      <c r="AD25" s="25">
        <v>142</v>
      </c>
      <c r="AE25" s="25">
        <v>7</v>
      </c>
      <c r="AF25" s="25">
        <v>136</v>
      </c>
      <c r="AG25" s="25">
        <v>59</v>
      </c>
      <c r="AH25" s="25">
        <v>104</v>
      </c>
      <c r="AI25" s="25">
        <v>7</v>
      </c>
      <c r="AJ25" s="25">
        <v>80</v>
      </c>
      <c r="AK25" s="25">
        <v>9</v>
      </c>
      <c r="AL25" s="25">
        <v>5</v>
      </c>
      <c r="AM25" s="25">
        <v>37</v>
      </c>
      <c r="AN25" s="25">
        <v>163</v>
      </c>
      <c r="AO25" s="25">
        <v>69</v>
      </c>
      <c r="AP25" s="25">
        <v>161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1</v>
      </c>
    </row>
    <row r="26" spans="1:60" ht="51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131</v>
      </c>
      <c r="J26" s="38">
        <v>8</v>
      </c>
      <c r="K26" s="38">
        <v>0</v>
      </c>
      <c r="L26" s="38">
        <v>0</v>
      </c>
      <c r="M26" s="38">
        <v>114</v>
      </c>
      <c r="N26" s="38">
        <v>52</v>
      </c>
      <c r="O26" s="38">
        <v>95</v>
      </c>
      <c r="P26" s="38">
        <v>18</v>
      </c>
      <c r="Q26" s="38">
        <v>11</v>
      </c>
      <c r="R26" s="38">
        <v>146</v>
      </c>
      <c r="S26" s="38">
        <v>100</v>
      </c>
      <c r="T26" s="38">
        <v>330</v>
      </c>
      <c r="U26" s="38">
        <v>59</v>
      </c>
      <c r="V26" s="38">
        <v>39</v>
      </c>
      <c r="W26" s="38">
        <v>155</v>
      </c>
      <c r="X26" s="38">
        <v>139</v>
      </c>
      <c r="Y26" s="38">
        <v>173</v>
      </c>
      <c r="Z26" s="38">
        <v>92</v>
      </c>
      <c r="AA26" s="38">
        <v>116</v>
      </c>
      <c r="AB26" s="38">
        <v>114</v>
      </c>
      <c r="AC26" s="38">
        <v>81</v>
      </c>
      <c r="AD26" s="38">
        <v>142</v>
      </c>
      <c r="AE26" s="38">
        <v>7</v>
      </c>
      <c r="AF26" s="38">
        <v>136</v>
      </c>
      <c r="AG26" s="38">
        <v>59</v>
      </c>
      <c r="AH26" s="38">
        <v>104</v>
      </c>
      <c r="AI26" s="38">
        <v>7</v>
      </c>
      <c r="AJ26" s="38">
        <v>80</v>
      </c>
      <c r="AK26" s="38">
        <v>9</v>
      </c>
      <c r="AL26" s="38">
        <v>5</v>
      </c>
      <c r="AM26" s="38">
        <v>37</v>
      </c>
      <c r="AN26" s="38">
        <v>163</v>
      </c>
      <c r="AO26" s="38">
        <v>69</v>
      </c>
      <c r="AP26" s="38">
        <v>161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85" priority="15" operator="greaterThan">
      <formula>95%</formula>
    </cfRule>
    <cfRule type="cellIs" dxfId="84" priority="16" operator="greaterThanOrEqual">
      <formula>90%</formula>
    </cfRule>
    <cfRule type="cellIs" dxfId="83" priority="17" operator="lessThan">
      <formula>89.99%</formula>
    </cfRule>
  </conditionalFormatting>
  <conditionalFormatting sqref="AV13">
    <cfRule type="cellIs" dxfId="82" priority="12" operator="greaterThan">
      <formula>95%</formula>
    </cfRule>
    <cfRule type="cellIs" dxfId="81" priority="13" operator="greaterThanOrEqual">
      <formula>90%</formula>
    </cfRule>
    <cfRule type="cellIs" dxfId="80" priority="14" operator="lessThan">
      <formula>89.99%</formula>
    </cfRule>
  </conditionalFormatting>
  <conditionalFormatting sqref="AV16">
    <cfRule type="cellIs" dxfId="79" priority="9" operator="greaterThan">
      <formula>95%</formula>
    </cfRule>
    <cfRule type="cellIs" dxfId="78" priority="10" operator="greaterThanOrEqual">
      <formula>90%</formula>
    </cfRule>
    <cfRule type="cellIs" dxfId="77" priority="11" operator="lessThan">
      <formula>89.99%</formula>
    </cfRule>
  </conditionalFormatting>
  <conditionalFormatting sqref="AV19">
    <cfRule type="cellIs" dxfId="76" priority="6" operator="greaterThan">
      <formula>95%</formula>
    </cfRule>
    <cfRule type="cellIs" dxfId="75" priority="7" operator="greaterThanOrEqual">
      <formula>90%</formula>
    </cfRule>
    <cfRule type="cellIs" dxfId="74" priority="8" operator="lessThan">
      <formula>89.99%</formula>
    </cfRule>
  </conditionalFormatting>
  <conditionalFormatting sqref="AV22">
    <cfRule type="cellIs" dxfId="73" priority="4" operator="greaterThanOrEqual">
      <formula>100%</formula>
    </cfRule>
    <cfRule type="cellIs" dxfId="72" priority="5" operator="lessThan">
      <formula>99.99%</formula>
    </cfRule>
  </conditionalFormatting>
  <conditionalFormatting sqref="AV25">
    <cfRule type="cellIs" dxfId="71" priority="1" operator="greaterThan">
      <formula>95%</formula>
    </cfRule>
    <cfRule type="cellIs" dxfId="70" priority="2" operator="greaterThanOrEqual">
      <formula>90%</formula>
    </cfRule>
    <cfRule type="cellIs" dxfId="69" priority="3" operator="lessThan">
      <formula>89.99%</formula>
    </cfRule>
  </conditionalFormatting>
  <dataValidations count="1">
    <dataValidation showDropDown="1" showInputMessage="1" showErrorMessage="1" sqref="C21 G19:G23 G10:G11 G16:G17 G13:G14 G25:G26" xr:uid="{24F1F088-657A-45B1-AD1A-6E36F36E09F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BB13-7F72-4BD4-B720-CE684196EE3B}">
  <sheetPr>
    <tabColor rgb="FF00B0F0"/>
  </sheetPr>
  <dimension ref="A1:BH38"/>
  <sheetViews>
    <sheetView showGridLines="0" topLeftCell="AF14" zoomScale="60" zoomScaleNormal="60" workbookViewId="0">
      <selection activeCell="BA25" sqref="BA25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9.816406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110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3</v>
      </c>
      <c r="J10" s="25">
        <v>6</v>
      </c>
      <c r="K10" s="25">
        <v>0</v>
      </c>
      <c r="L10" s="25">
        <v>0</v>
      </c>
      <c r="M10" s="25">
        <v>16</v>
      </c>
      <c r="N10" s="25">
        <v>12</v>
      </c>
      <c r="O10" s="25">
        <v>19</v>
      </c>
      <c r="P10" s="25">
        <v>7</v>
      </c>
      <c r="Q10" s="25">
        <v>13</v>
      </c>
      <c r="R10" s="25">
        <v>10</v>
      </c>
      <c r="S10" s="25">
        <v>12</v>
      </c>
      <c r="T10" s="25">
        <v>3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4</v>
      </c>
      <c r="AA10" s="25">
        <v>11</v>
      </c>
      <c r="AB10" s="25">
        <v>4</v>
      </c>
      <c r="AC10" s="25">
        <v>10</v>
      </c>
      <c r="AD10" s="25">
        <v>3</v>
      </c>
      <c r="AE10" s="25">
        <v>9</v>
      </c>
      <c r="AF10" s="25">
        <v>9</v>
      </c>
      <c r="AG10" s="25">
        <v>6</v>
      </c>
      <c r="AH10" s="25">
        <v>9</v>
      </c>
      <c r="AI10" s="25">
        <v>5</v>
      </c>
      <c r="AJ10" s="25">
        <v>8</v>
      </c>
      <c r="AK10" s="25">
        <v>4</v>
      </c>
      <c r="AL10" s="25">
        <v>6</v>
      </c>
      <c r="AM10" s="25">
        <v>4</v>
      </c>
      <c r="AN10" s="25">
        <v>6</v>
      </c>
      <c r="AO10" s="25">
        <v>3</v>
      </c>
      <c r="AP10" s="25">
        <v>5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3</v>
      </c>
      <c r="J11" s="38">
        <v>6</v>
      </c>
      <c r="K11" s="38">
        <v>0</v>
      </c>
      <c r="L11" s="38">
        <v>0</v>
      </c>
      <c r="M11" s="38">
        <v>16</v>
      </c>
      <c r="N11" s="38">
        <v>12</v>
      </c>
      <c r="O11" s="38">
        <v>19</v>
      </c>
      <c r="P11" s="38">
        <v>7</v>
      </c>
      <c r="Q11" s="38">
        <v>13</v>
      </c>
      <c r="R11" s="38">
        <v>10</v>
      </c>
      <c r="S11" s="38">
        <v>12</v>
      </c>
      <c r="T11" s="38">
        <v>3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4</v>
      </c>
      <c r="AA11" s="38">
        <v>11</v>
      </c>
      <c r="AB11" s="38">
        <v>4</v>
      </c>
      <c r="AC11" s="38">
        <v>10</v>
      </c>
      <c r="AD11" s="38">
        <v>3</v>
      </c>
      <c r="AE11" s="38">
        <v>9</v>
      </c>
      <c r="AF11" s="38">
        <v>9</v>
      </c>
      <c r="AG11" s="38">
        <v>6</v>
      </c>
      <c r="AH11" s="38">
        <v>9</v>
      </c>
      <c r="AI11" s="38">
        <v>5</v>
      </c>
      <c r="AJ11" s="38">
        <v>8</v>
      </c>
      <c r="AK11" s="38">
        <v>4</v>
      </c>
      <c r="AL11" s="38">
        <v>6</v>
      </c>
      <c r="AM11" s="38">
        <v>4</v>
      </c>
      <c r="AN11" s="38">
        <v>6</v>
      </c>
      <c r="AO11" s="38">
        <v>3</v>
      </c>
      <c r="AP11" s="38">
        <v>5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34</v>
      </c>
      <c r="J13" s="25">
        <v>58</v>
      </c>
      <c r="K13" s="25">
        <v>0</v>
      </c>
      <c r="L13" s="25">
        <v>0</v>
      </c>
      <c r="M13" s="25">
        <v>165</v>
      </c>
      <c r="N13" s="25">
        <v>122</v>
      </c>
      <c r="O13" s="25">
        <v>192</v>
      </c>
      <c r="P13" s="25">
        <v>69</v>
      </c>
      <c r="Q13" s="25">
        <v>125</v>
      </c>
      <c r="R13" s="25">
        <v>99</v>
      </c>
      <c r="S13" s="25">
        <v>125</v>
      </c>
      <c r="T13" s="25">
        <v>32</v>
      </c>
      <c r="U13" s="25">
        <v>125</v>
      </c>
      <c r="V13" s="25">
        <v>74</v>
      </c>
      <c r="W13" s="25">
        <v>130</v>
      </c>
      <c r="X13" s="25">
        <v>43</v>
      </c>
      <c r="Y13" s="25">
        <v>89</v>
      </c>
      <c r="Z13" s="25">
        <v>42</v>
      </c>
      <c r="AA13" s="25">
        <v>107</v>
      </c>
      <c r="AB13" s="25">
        <v>38</v>
      </c>
      <c r="AC13" s="25">
        <v>93</v>
      </c>
      <c r="AD13" s="25">
        <v>35</v>
      </c>
      <c r="AE13" s="25">
        <v>91</v>
      </c>
      <c r="AF13" s="25">
        <v>95</v>
      </c>
      <c r="AG13" s="25">
        <v>56</v>
      </c>
      <c r="AH13" s="25">
        <v>93</v>
      </c>
      <c r="AI13" s="25">
        <v>45</v>
      </c>
      <c r="AJ13" s="25">
        <v>81</v>
      </c>
      <c r="AK13" s="25">
        <v>41</v>
      </c>
      <c r="AL13" s="25">
        <v>56</v>
      </c>
      <c r="AM13" s="25">
        <v>36</v>
      </c>
      <c r="AN13" s="25">
        <v>60</v>
      </c>
      <c r="AO13" s="25">
        <v>32</v>
      </c>
      <c r="AP13" s="25">
        <v>47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0.99488792764451439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34</v>
      </c>
      <c r="J14" s="38">
        <v>59</v>
      </c>
      <c r="K14" s="38">
        <v>0</v>
      </c>
      <c r="L14" s="38">
        <v>0</v>
      </c>
      <c r="M14" s="38">
        <v>165</v>
      </c>
      <c r="N14" s="38">
        <v>122</v>
      </c>
      <c r="O14" s="38">
        <v>194</v>
      </c>
      <c r="P14" s="38">
        <v>69</v>
      </c>
      <c r="Q14" s="38">
        <v>126</v>
      </c>
      <c r="R14" s="38">
        <v>99</v>
      </c>
      <c r="S14" s="38">
        <v>125</v>
      </c>
      <c r="T14" s="38">
        <v>32</v>
      </c>
      <c r="U14" s="38">
        <v>125</v>
      </c>
      <c r="V14" s="38">
        <v>74</v>
      </c>
      <c r="W14" s="38">
        <v>130</v>
      </c>
      <c r="X14" s="38">
        <v>43</v>
      </c>
      <c r="Y14" s="38">
        <v>89</v>
      </c>
      <c r="Z14" s="38">
        <v>43</v>
      </c>
      <c r="AA14" s="38">
        <v>108</v>
      </c>
      <c r="AB14" s="38">
        <v>38</v>
      </c>
      <c r="AC14" s="38">
        <v>95</v>
      </c>
      <c r="AD14" s="38">
        <v>35</v>
      </c>
      <c r="AE14" s="38">
        <v>94</v>
      </c>
      <c r="AF14" s="38">
        <v>95</v>
      </c>
      <c r="AG14" s="38">
        <v>56</v>
      </c>
      <c r="AH14" s="38">
        <v>93</v>
      </c>
      <c r="AI14" s="38">
        <v>46</v>
      </c>
      <c r="AJ14" s="38">
        <v>81</v>
      </c>
      <c r="AK14" s="38">
        <v>41</v>
      </c>
      <c r="AL14" s="38">
        <v>56</v>
      </c>
      <c r="AM14" s="38">
        <v>36</v>
      </c>
      <c r="AN14" s="38">
        <v>60</v>
      </c>
      <c r="AO14" s="38">
        <v>32</v>
      </c>
      <c r="AP14" s="38">
        <v>48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1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1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14</v>
      </c>
      <c r="J19" s="25">
        <v>10</v>
      </c>
      <c r="K19" s="25">
        <v>0</v>
      </c>
      <c r="L19" s="25">
        <v>0</v>
      </c>
      <c r="M19" s="25">
        <v>82</v>
      </c>
      <c r="N19" s="25">
        <v>165</v>
      </c>
      <c r="O19" s="25">
        <v>121</v>
      </c>
      <c r="P19" s="25">
        <v>210</v>
      </c>
      <c r="Q19" s="25">
        <v>21</v>
      </c>
      <c r="R19" s="25">
        <v>156</v>
      </c>
      <c r="S19" s="25">
        <v>100</v>
      </c>
      <c r="T19" s="25">
        <v>100</v>
      </c>
      <c r="U19" s="25">
        <v>12</v>
      </c>
      <c r="V19" s="25">
        <v>140</v>
      </c>
      <c r="W19" s="25">
        <v>61</v>
      </c>
      <c r="X19" s="25">
        <v>129</v>
      </c>
      <c r="Y19" s="25">
        <v>40</v>
      </c>
      <c r="Z19" s="25">
        <v>96</v>
      </c>
      <c r="AA19" s="25">
        <v>41</v>
      </c>
      <c r="AB19" s="25">
        <v>106</v>
      </c>
      <c r="AC19" s="25">
        <v>30</v>
      </c>
      <c r="AD19" s="25">
        <v>82</v>
      </c>
      <c r="AE19" s="25">
        <v>15</v>
      </c>
      <c r="AF19" s="25">
        <v>51</v>
      </c>
      <c r="AG19" s="25">
        <v>75</v>
      </c>
      <c r="AH19" s="25">
        <v>39</v>
      </c>
      <c r="AI19" s="25">
        <v>0</v>
      </c>
      <c r="AJ19" s="25">
        <v>0</v>
      </c>
      <c r="AK19" s="25">
        <v>105</v>
      </c>
      <c r="AL19" s="25">
        <v>7</v>
      </c>
      <c r="AM19" s="25">
        <v>42</v>
      </c>
      <c r="AN19" s="25">
        <v>100</v>
      </c>
      <c r="AO19" s="25">
        <v>103</v>
      </c>
      <c r="AP19" s="25">
        <v>64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14</v>
      </c>
      <c r="J20" s="38">
        <v>10</v>
      </c>
      <c r="K20" s="38">
        <v>0</v>
      </c>
      <c r="L20" s="38">
        <v>0</v>
      </c>
      <c r="M20" s="38">
        <v>82</v>
      </c>
      <c r="N20" s="38">
        <v>165</v>
      </c>
      <c r="O20" s="38">
        <v>121</v>
      </c>
      <c r="P20" s="38">
        <v>210</v>
      </c>
      <c r="Q20" s="38">
        <v>21</v>
      </c>
      <c r="R20" s="38">
        <v>156</v>
      </c>
      <c r="S20" s="38">
        <v>100</v>
      </c>
      <c r="T20" s="38">
        <v>100</v>
      </c>
      <c r="U20" s="38">
        <v>12</v>
      </c>
      <c r="V20" s="38">
        <v>140</v>
      </c>
      <c r="W20" s="38">
        <v>61</v>
      </c>
      <c r="X20" s="38">
        <v>129</v>
      </c>
      <c r="Y20" s="38">
        <v>40</v>
      </c>
      <c r="Z20" s="38">
        <v>96</v>
      </c>
      <c r="AA20" s="38">
        <v>41</v>
      </c>
      <c r="AB20" s="38">
        <v>106</v>
      </c>
      <c r="AC20" s="38">
        <v>30</v>
      </c>
      <c r="AD20" s="38">
        <v>82</v>
      </c>
      <c r="AE20" s="38">
        <v>15</v>
      </c>
      <c r="AF20" s="38">
        <v>51</v>
      </c>
      <c r="AG20" s="38">
        <v>75</v>
      </c>
      <c r="AH20" s="38">
        <v>39</v>
      </c>
      <c r="AI20" s="38">
        <v>0</v>
      </c>
      <c r="AJ20" s="38">
        <v>0</v>
      </c>
      <c r="AK20" s="38">
        <v>105</v>
      </c>
      <c r="AL20" s="38">
        <v>7</v>
      </c>
      <c r="AM20" s="38">
        <v>42</v>
      </c>
      <c r="AN20" s="38">
        <v>100</v>
      </c>
      <c r="AO20" s="38">
        <v>103</v>
      </c>
      <c r="AP20" s="38">
        <v>64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356</v>
      </c>
      <c r="J22" s="25">
        <v>165</v>
      </c>
      <c r="K22" s="25">
        <v>0</v>
      </c>
      <c r="L22" s="25">
        <v>0</v>
      </c>
      <c r="M22" s="25">
        <v>154</v>
      </c>
      <c r="N22" s="25">
        <v>271</v>
      </c>
      <c r="O22" s="25">
        <v>191</v>
      </c>
      <c r="P22" s="25">
        <v>279</v>
      </c>
      <c r="Q22" s="25">
        <v>93</v>
      </c>
      <c r="R22" s="25">
        <v>214</v>
      </c>
      <c r="S22" s="25">
        <v>178</v>
      </c>
      <c r="T22" s="25">
        <v>202</v>
      </c>
      <c r="U22" s="25">
        <v>129</v>
      </c>
      <c r="V22" s="25">
        <v>48</v>
      </c>
      <c r="W22" s="25">
        <v>113</v>
      </c>
      <c r="X22" s="25">
        <v>175</v>
      </c>
      <c r="Y22" s="25">
        <v>93</v>
      </c>
      <c r="Z22" s="25">
        <v>151</v>
      </c>
      <c r="AA22" s="25">
        <v>98</v>
      </c>
      <c r="AB22" s="25">
        <v>152</v>
      </c>
      <c r="AC22" s="25">
        <v>81</v>
      </c>
      <c r="AD22" s="25">
        <v>116</v>
      </c>
      <c r="AE22" s="25">
        <v>51</v>
      </c>
      <c r="AF22" s="25">
        <v>46</v>
      </c>
      <c r="AG22" s="25">
        <v>60</v>
      </c>
      <c r="AH22" s="25">
        <v>61</v>
      </c>
      <c r="AI22" s="25">
        <v>46</v>
      </c>
      <c r="AJ22" s="25">
        <v>26</v>
      </c>
      <c r="AK22" s="25">
        <v>120</v>
      </c>
      <c r="AL22" s="25">
        <v>68</v>
      </c>
      <c r="AM22" s="25">
        <v>168</v>
      </c>
      <c r="AN22" s="25">
        <v>128</v>
      </c>
      <c r="AO22" s="25">
        <v>170</v>
      </c>
      <c r="AP22" s="25">
        <v>184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356</v>
      </c>
      <c r="J23" s="38">
        <v>165</v>
      </c>
      <c r="K23" s="38">
        <v>0</v>
      </c>
      <c r="L23" s="38">
        <v>0</v>
      </c>
      <c r="M23" s="38">
        <v>154</v>
      </c>
      <c r="N23" s="38">
        <v>271</v>
      </c>
      <c r="O23" s="38">
        <v>191</v>
      </c>
      <c r="P23" s="38">
        <v>279</v>
      </c>
      <c r="Q23" s="38">
        <v>93</v>
      </c>
      <c r="R23" s="38">
        <v>214</v>
      </c>
      <c r="S23" s="38">
        <v>178</v>
      </c>
      <c r="T23" s="38">
        <v>202</v>
      </c>
      <c r="U23" s="38">
        <v>129</v>
      </c>
      <c r="V23" s="38">
        <v>48</v>
      </c>
      <c r="W23" s="38">
        <v>113</v>
      </c>
      <c r="X23" s="38">
        <v>175</v>
      </c>
      <c r="Y23" s="38">
        <v>93</v>
      </c>
      <c r="Z23" s="38">
        <v>151</v>
      </c>
      <c r="AA23" s="38">
        <v>98</v>
      </c>
      <c r="AB23" s="38">
        <v>152</v>
      </c>
      <c r="AC23" s="38">
        <v>81</v>
      </c>
      <c r="AD23" s="38">
        <v>116</v>
      </c>
      <c r="AE23" s="38">
        <v>51</v>
      </c>
      <c r="AF23" s="38">
        <v>46</v>
      </c>
      <c r="AG23" s="38">
        <v>60</v>
      </c>
      <c r="AH23" s="38">
        <v>61</v>
      </c>
      <c r="AI23" s="38">
        <v>46</v>
      </c>
      <c r="AJ23" s="38">
        <v>26</v>
      </c>
      <c r="AK23" s="38">
        <v>120</v>
      </c>
      <c r="AL23" s="38">
        <v>68</v>
      </c>
      <c r="AM23" s="38">
        <v>168</v>
      </c>
      <c r="AN23" s="38">
        <v>128</v>
      </c>
      <c r="AO23" s="38">
        <v>170</v>
      </c>
      <c r="AP23" s="38">
        <v>184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64</v>
      </c>
      <c r="J25" s="25">
        <v>201</v>
      </c>
      <c r="K25" s="25">
        <v>0</v>
      </c>
      <c r="L25" s="25">
        <v>0</v>
      </c>
      <c r="M25" s="25">
        <v>93</v>
      </c>
      <c r="N25" s="25">
        <v>48</v>
      </c>
      <c r="O25" s="25">
        <v>201</v>
      </c>
      <c r="P25" s="25">
        <v>122</v>
      </c>
      <c r="Q25" s="25">
        <v>207</v>
      </c>
      <c r="R25" s="25">
        <v>35</v>
      </c>
      <c r="S25" s="25">
        <v>136</v>
      </c>
      <c r="T25" s="25">
        <v>115</v>
      </c>
      <c r="U25" s="25">
        <v>85</v>
      </c>
      <c r="V25" s="25">
        <v>173</v>
      </c>
      <c r="W25" s="25">
        <v>121</v>
      </c>
      <c r="X25" s="25">
        <v>67</v>
      </c>
      <c r="Y25" s="25">
        <v>122</v>
      </c>
      <c r="Z25" s="25">
        <v>38</v>
      </c>
      <c r="AA25" s="25">
        <v>94</v>
      </c>
      <c r="AB25" s="25">
        <v>49</v>
      </c>
      <c r="AC25" s="25">
        <v>101</v>
      </c>
      <c r="AD25" s="25">
        <v>55</v>
      </c>
      <c r="AE25" s="25">
        <v>79</v>
      </c>
      <c r="AF25" s="25">
        <v>56</v>
      </c>
      <c r="AG25" s="25">
        <v>61</v>
      </c>
      <c r="AH25" s="25">
        <v>38</v>
      </c>
      <c r="AI25" s="25">
        <v>15</v>
      </c>
      <c r="AJ25" s="25">
        <v>20</v>
      </c>
      <c r="AK25" s="25">
        <v>11</v>
      </c>
      <c r="AL25" s="25">
        <v>59</v>
      </c>
      <c r="AM25" s="25">
        <v>38</v>
      </c>
      <c r="AN25" s="25">
        <v>140</v>
      </c>
      <c r="AO25" s="25">
        <v>61</v>
      </c>
      <c r="AP25" s="25">
        <v>50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0.98428010003572708</v>
      </c>
    </row>
    <row r="26" spans="1:60" ht="52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64</v>
      </c>
      <c r="J26" s="38">
        <v>201</v>
      </c>
      <c r="K26" s="38">
        <v>0</v>
      </c>
      <c r="L26" s="38">
        <v>0</v>
      </c>
      <c r="M26" s="38">
        <v>93</v>
      </c>
      <c r="N26" s="38">
        <v>48</v>
      </c>
      <c r="O26" s="38">
        <v>201</v>
      </c>
      <c r="P26" s="38">
        <v>122</v>
      </c>
      <c r="Q26" s="38">
        <v>207</v>
      </c>
      <c r="R26" s="38">
        <v>35</v>
      </c>
      <c r="S26" s="38">
        <v>136</v>
      </c>
      <c r="T26" s="38">
        <v>115</v>
      </c>
      <c r="U26" s="38">
        <v>85</v>
      </c>
      <c r="V26" s="38">
        <v>173</v>
      </c>
      <c r="W26" s="38">
        <v>121</v>
      </c>
      <c r="X26" s="38">
        <v>67</v>
      </c>
      <c r="Y26" s="38">
        <v>122</v>
      </c>
      <c r="Z26" s="38">
        <v>38</v>
      </c>
      <c r="AA26" s="38">
        <v>94</v>
      </c>
      <c r="AB26" s="38">
        <v>49</v>
      </c>
      <c r="AC26" s="38">
        <v>101</v>
      </c>
      <c r="AD26" s="38">
        <v>55</v>
      </c>
      <c r="AE26" s="38">
        <v>79</v>
      </c>
      <c r="AF26" s="38">
        <v>56</v>
      </c>
      <c r="AG26" s="38">
        <v>61</v>
      </c>
      <c r="AH26" s="38">
        <v>38</v>
      </c>
      <c r="AI26" s="38">
        <v>15</v>
      </c>
      <c r="AJ26" s="38">
        <v>30</v>
      </c>
      <c r="AK26" s="38">
        <v>25</v>
      </c>
      <c r="AL26" s="38">
        <v>79</v>
      </c>
      <c r="AM26" s="38">
        <v>38</v>
      </c>
      <c r="AN26" s="38">
        <v>140</v>
      </c>
      <c r="AO26" s="38">
        <v>61</v>
      </c>
      <c r="AP26" s="38">
        <v>50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8" priority="15" operator="greaterThan">
      <formula>95%</formula>
    </cfRule>
    <cfRule type="cellIs" dxfId="67" priority="16" operator="greaterThanOrEqual">
      <formula>90%</formula>
    </cfRule>
    <cfRule type="cellIs" dxfId="66" priority="17" operator="lessThan">
      <formula>89.99%</formula>
    </cfRule>
  </conditionalFormatting>
  <conditionalFormatting sqref="AV13">
    <cfRule type="cellIs" dxfId="65" priority="12" operator="greaterThan">
      <formula>95%</formula>
    </cfRule>
    <cfRule type="cellIs" dxfId="64" priority="13" operator="greaterThanOrEqual">
      <formula>90%</formula>
    </cfRule>
    <cfRule type="cellIs" dxfId="63" priority="14" operator="lessThan">
      <formula>89.99%</formula>
    </cfRule>
  </conditionalFormatting>
  <conditionalFormatting sqref="AV16">
    <cfRule type="cellIs" dxfId="62" priority="9" operator="greaterThan">
      <formula>95%</formula>
    </cfRule>
    <cfRule type="cellIs" dxfId="61" priority="10" operator="greaterThanOrEqual">
      <formula>90%</formula>
    </cfRule>
    <cfRule type="cellIs" dxfId="60" priority="11" operator="lessThan">
      <formula>89.99%</formula>
    </cfRule>
  </conditionalFormatting>
  <conditionalFormatting sqref="AV19">
    <cfRule type="cellIs" dxfId="59" priority="6" operator="greaterThan">
      <formula>95%</formula>
    </cfRule>
    <cfRule type="cellIs" dxfId="58" priority="7" operator="greaterThanOrEqual">
      <formula>90%</formula>
    </cfRule>
    <cfRule type="cellIs" dxfId="57" priority="8" operator="lessThan">
      <formula>89.99%</formula>
    </cfRule>
  </conditionalFormatting>
  <conditionalFormatting sqref="AV22">
    <cfRule type="cellIs" dxfId="56" priority="4" operator="greaterThanOrEqual">
      <formula>100%</formula>
    </cfRule>
    <cfRule type="cellIs" dxfId="55" priority="5" operator="lessThan">
      <formula>99.99%</formula>
    </cfRule>
  </conditionalFormatting>
  <conditionalFormatting sqref="AV25">
    <cfRule type="cellIs" dxfId="54" priority="1" operator="greaterThan">
      <formula>95%</formula>
    </cfRule>
    <cfRule type="cellIs" dxfId="53" priority="2" operator="greaterThanOrEqual">
      <formula>90%</formula>
    </cfRule>
    <cfRule type="cellIs" dxfId="52" priority="3" operator="lessThan">
      <formula>89.99%</formula>
    </cfRule>
  </conditionalFormatting>
  <dataValidations count="1">
    <dataValidation showDropDown="1" showInputMessage="1" showErrorMessage="1" sqref="C21 G19:G23 G10:G11 G16:G17 G13:G14 G25:G26" xr:uid="{126E31B3-A098-4455-8197-FD6984B0EE9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8174-BA2E-4DA9-A8F8-AC84A6735B81}">
  <sheetPr>
    <tabColor rgb="FF00B0F0"/>
  </sheetPr>
  <dimension ref="A1:BH38"/>
  <sheetViews>
    <sheetView showGridLines="0" zoomScale="60" zoomScaleNormal="60" workbookViewId="0">
      <selection activeCell="BA31" sqref="BA31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7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1</v>
      </c>
      <c r="F2" s="60" t="s">
        <v>20</v>
      </c>
      <c r="G2" s="60"/>
      <c r="H2" s="55" t="s">
        <v>111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7</v>
      </c>
      <c r="J10" s="25">
        <v>2</v>
      </c>
      <c r="K10" s="25">
        <v>0</v>
      </c>
      <c r="L10" s="25">
        <v>0</v>
      </c>
      <c r="M10" s="25">
        <v>8</v>
      </c>
      <c r="N10" s="25">
        <v>14</v>
      </c>
      <c r="O10" s="25">
        <v>5</v>
      </c>
      <c r="P10" s="25">
        <v>21</v>
      </c>
      <c r="Q10" s="25">
        <v>8</v>
      </c>
      <c r="R10" s="25">
        <v>20</v>
      </c>
      <c r="S10" s="25">
        <v>12</v>
      </c>
      <c r="T10" s="25">
        <v>8</v>
      </c>
      <c r="U10" s="25">
        <v>16</v>
      </c>
      <c r="V10" s="25">
        <v>12</v>
      </c>
      <c r="W10" s="25">
        <v>9</v>
      </c>
      <c r="X10" s="25">
        <v>6</v>
      </c>
      <c r="Y10" s="25">
        <v>9</v>
      </c>
      <c r="Z10" s="25">
        <v>6</v>
      </c>
      <c r="AA10" s="25">
        <v>6</v>
      </c>
      <c r="AB10" s="25">
        <v>9</v>
      </c>
      <c r="AC10" s="25">
        <v>14</v>
      </c>
      <c r="AD10" s="25">
        <v>6</v>
      </c>
      <c r="AE10" s="25">
        <v>3</v>
      </c>
      <c r="AF10" s="25">
        <v>10</v>
      </c>
      <c r="AG10" s="25">
        <v>6</v>
      </c>
      <c r="AH10" s="25">
        <v>2</v>
      </c>
      <c r="AI10" s="25">
        <v>7</v>
      </c>
      <c r="AJ10" s="25">
        <v>6</v>
      </c>
      <c r="AK10" s="25">
        <v>3</v>
      </c>
      <c r="AL10" s="25">
        <v>5</v>
      </c>
      <c r="AM10" s="25">
        <v>6</v>
      </c>
      <c r="AN10" s="25">
        <v>1</v>
      </c>
      <c r="AO10" s="25">
        <v>2</v>
      </c>
      <c r="AP10" s="25">
        <v>4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1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7</v>
      </c>
      <c r="J11" s="38">
        <v>2</v>
      </c>
      <c r="K11" s="38">
        <v>0</v>
      </c>
      <c r="L11" s="38">
        <v>0</v>
      </c>
      <c r="M11" s="38">
        <v>8</v>
      </c>
      <c r="N11" s="38">
        <v>14</v>
      </c>
      <c r="O11" s="38">
        <v>5</v>
      </c>
      <c r="P11" s="38">
        <v>21</v>
      </c>
      <c r="Q11" s="38">
        <v>8</v>
      </c>
      <c r="R11" s="38">
        <v>20</v>
      </c>
      <c r="S11" s="38">
        <v>12</v>
      </c>
      <c r="T11" s="38">
        <v>8</v>
      </c>
      <c r="U11" s="38">
        <v>16</v>
      </c>
      <c r="V11" s="38">
        <v>12</v>
      </c>
      <c r="W11" s="38">
        <v>9</v>
      </c>
      <c r="X11" s="38">
        <v>6</v>
      </c>
      <c r="Y11" s="38">
        <v>9</v>
      </c>
      <c r="Z11" s="38">
        <v>6</v>
      </c>
      <c r="AA11" s="38">
        <v>6</v>
      </c>
      <c r="AB11" s="38">
        <v>9</v>
      </c>
      <c r="AC11" s="38">
        <v>14</v>
      </c>
      <c r="AD11" s="38">
        <v>6</v>
      </c>
      <c r="AE11" s="38">
        <v>3</v>
      </c>
      <c r="AF11" s="38">
        <v>10</v>
      </c>
      <c r="AG11" s="38">
        <v>6</v>
      </c>
      <c r="AH11" s="38">
        <v>2</v>
      </c>
      <c r="AI11" s="38">
        <v>7</v>
      </c>
      <c r="AJ11" s="38">
        <v>6</v>
      </c>
      <c r="AK11" s="38">
        <v>3</v>
      </c>
      <c r="AL11" s="38">
        <v>5</v>
      </c>
      <c r="AM11" s="38">
        <v>6</v>
      </c>
      <c r="AN11" s="38">
        <v>1</v>
      </c>
      <c r="AO11" s="38">
        <v>2</v>
      </c>
      <c r="AP11" s="38">
        <v>4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69</v>
      </c>
      <c r="J13" s="25">
        <v>18</v>
      </c>
      <c r="K13" s="25">
        <v>0</v>
      </c>
      <c r="L13" s="25">
        <v>0</v>
      </c>
      <c r="M13" s="25">
        <v>77</v>
      </c>
      <c r="N13" s="25">
        <v>141</v>
      </c>
      <c r="O13" s="25">
        <v>48</v>
      </c>
      <c r="P13" s="25">
        <v>212</v>
      </c>
      <c r="Q13" s="25">
        <v>78</v>
      </c>
      <c r="R13" s="25">
        <v>203</v>
      </c>
      <c r="S13" s="25">
        <v>123</v>
      </c>
      <c r="T13" s="25">
        <v>80</v>
      </c>
      <c r="U13" s="25">
        <v>162</v>
      </c>
      <c r="V13" s="25">
        <v>120</v>
      </c>
      <c r="W13" s="25">
        <v>88</v>
      </c>
      <c r="X13" s="25">
        <v>60</v>
      </c>
      <c r="Y13" s="25">
        <v>88</v>
      </c>
      <c r="Z13" s="25">
        <v>60</v>
      </c>
      <c r="AA13" s="25">
        <v>59</v>
      </c>
      <c r="AB13" s="25">
        <v>89</v>
      </c>
      <c r="AC13" s="25">
        <v>138</v>
      </c>
      <c r="AD13" s="25">
        <v>64</v>
      </c>
      <c r="AE13" s="25">
        <v>35</v>
      </c>
      <c r="AF13" s="25">
        <v>79</v>
      </c>
      <c r="AG13" s="25">
        <v>61</v>
      </c>
      <c r="AH13" s="25">
        <v>22</v>
      </c>
      <c r="AI13" s="25">
        <v>75</v>
      </c>
      <c r="AJ13" s="25">
        <v>50</v>
      </c>
      <c r="AK13" s="25">
        <v>31</v>
      </c>
      <c r="AL13" s="25">
        <v>52</v>
      </c>
      <c r="AM13" s="25">
        <v>57</v>
      </c>
      <c r="AN13" s="25">
        <v>11</v>
      </c>
      <c r="AO13" s="25">
        <v>20</v>
      </c>
      <c r="AP13" s="25">
        <v>1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0.96978021978021978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69</v>
      </c>
      <c r="J14" s="38">
        <v>18</v>
      </c>
      <c r="K14" s="38">
        <v>0</v>
      </c>
      <c r="L14" s="38">
        <v>0</v>
      </c>
      <c r="M14" s="38">
        <v>78</v>
      </c>
      <c r="N14" s="38">
        <v>141</v>
      </c>
      <c r="O14" s="38">
        <v>48</v>
      </c>
      <c r="P14" s="38">
        <v>212</v>
      </c>
      <c r="Q14" s="38">
        <v>78</v>
      </c>
      <c r="R14" s="38">
        <v>203</v>
      </c>
      <c r="S14" s="38">
        <v>123</v>
      </c>
      <c r="T14" s="38">
        <v>80</v>
      </c>
      <c r="U14" s="38">
        <v>163</v>
      </c>
      <c r="V14" s="38">
        <v>120</v>
      </c>
      <c r="W14" s="38">
        <v>89</v>
      </c>
      <c r="X14" s="38">
        <v>60</v>
      </c>
      <c r="Y14" s="38">
        <v>90</v>
      </c>
      <c r="Z14" s="38">
        <v>60</v>
      </c>
      <c r="AA14" s="38">
        <v>59</v>
      </c>
      <c r="AB14" s="38">
        <v>89</v>
      </c>
      <c r="AC14" s="38">
        <v>138</v>
      </c>
      <c r="AD14" s="38">
        <v>65</v>
      </c>
      <c r="AE14" s="38">
        <v>35</v>
      </c>
      <c r="AF14" s="38">
        <v>105</v>
      </c>
      <c r="AG14" s="38">
        <v>61</v>
      </c>
      <c r="AH14" s="38">
        <v>23</v>
      </c>
      <c r="AI14" s="38">
        <v>75</v>
      </c>
      <c r="AJ14" s="38">
        <v>50</v>
      </c>
      <c r="AK14" s="38">
        <v>32</v>
      </c>
      <c r="AL14" s="38">
        <v>52</v>
      </c>
      <c r="AM14" s="38">
        <v>57</v>
      </c>
      <c r="AN14" s="38">
        <v>11</v>
      </c>
      <c r="AO14" s="38">
        <v>21</v>
      </c>
      <c r="AP14" s="38">
        <v>43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1</v>
      </c>
      <c r="AN16" s="25">
        <v>0</v>
      </c>
      <c r="AO16" s="25">
        <v>1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1</v>
      </c>
      <c r="AN17" s="38">
        <v>0</v>
      </c>
      <c r="AO17" s="38">
        <v>1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13</v>
      </c>
      <c r="J19" s="25">
        <v>31</v>
      </c>
      <c r="K19" s="25">
        <v>0</v>
      </c>
      <c r="L19" s="25">
        <v>0</v>
      </c>
      <c r="M19" s="25">
        <v>16</v>
      </c>
      <c r="N19" s="25">
        <v>122</v>
      </c>
      <c r="O19" s="25">
        <v>159</v>
      </c>
      <c r="P19" s="25">
        <v>38</v>
      </c>
      <c r="Q19" s="25">
        <v>217</v>
      </c>
      <c r="R19" s="25">
        <v>25</v>
      </c>
      <c r="S19" s="25">
        <v>242</v>
      </c>
      <c r="T19" s="25">
        <v>153</v>
      </c>
      <c r="U19" s="25">
        <v>36</v>
      </c>
      <c r="V19" s="25">
        <v>41</v>
      </c>
      <c r="W19" s="25">
        <v>209</v>
      </c>
      <c r="X19" s="25">
        <v>55</v>
      </c>
      <c r="Y19" s="25">
        <v>43</v>
      </c>
      <c r="Z19" s="25">
        <v>126</v>
      </c>
      <c r="AA19" s="25">
        <v>62</v>
      </c>
      <c r="AB19" s="25">
        <v>36</v>
      </c>
      <c r="AC19" s="25">
        <v>69</v>
      </c>
      <c r="AD19" s="25">
        <v>72</v>
      </c>
      <c r="AE19" s="25">
        <v>119</v>
      </c>
      <c r="AF19" s="25">
        <v>43</v>
      </c>
      <c r="AG19" s="25">
        <v>84</v>
      </c>
      <c r="AH19" s="25">
        <v>19</v>
      </c>
      <c r="AI19" s="25">
        <v>0</v>
      </c>
      <c r="AJ19" s="25">
        <v>0</v>
      </c>
      <c r="AK19" s="25">
        <v>80</v>
      </c>
      <c r="AL19" s="25">
        <v>4</v>
      </c>
      <c r="AM19" s="25">
        <v>118</v>
      </c>
      <c r="AN19" s="25">
        <v>36</v>
      </c>
      <c r="AO19" s="25">
        <v>123</v>
      </c>
      <c r="AP19" s="25">
        <v>23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13</v>
      </c>
      <c r="J20" s="38">
        <v>31</v>
      </c>
      <c r="K20" s="38">
        <v>0</v>
      </c>
      <c r="L20" s="38">
        <v>0</v>
      </c>
      <c r="M20" s="38">
        <v>16</v>
      </c>
      <c r="N20" s="38">
        <v>122</v>
      </c>
      <c r="O20" s="38">
        <v>159</v>
      </c>
      <c r="P20" s="38">
        <v>38</v>
      </c>
      <c r="Q20" s="38">
        <v>217</v>
      </c>
      <c r="R20" s="38">
        <v>25</v>
      </c>
      <c r="S20" s="38">
        <v>242</v>
      </c>
      <c r="T20" s="38">
        <v>153</v>
      </c>
      <c r="U20" s="38">
        <v>36</v>
      </c>
      <c r="V20" s="38">
        <v>41</v>
      </c>
      <c r="W20" s="38">
        <v>209</v>
      </c>
      <c r="X20" s="38">
        <v>55</v>
      </c>
      <c r="Y20" s="38">
        <v>43</v>
      </c>
      <c r="Z20" s="38">
        <v>126</v>
      </c>
      <c r="AA20" s="38">
        <v>62</v>
      </c>
      <c r="AB20" s="38">
        <v>36</v>
      </c>
      <c r="AC20" s="38">
        <v>69</v>
      </c>
      <c r="AD20" s="38">
        <v>72</v>
      </c>
      <c r="AE20" s="38">
        <v>119</v>
      </c>
      <c r="AF20" s="38">
        <v>43</v>
      </c>
      <c r="AG20" s="38">
        <v>84</v>
      </c>
      <c r="AH20" s="38">
        <v>19</v>
      </c>
      <c r="AI20" s="38">
        <v>0</v>
      </c>
      <c r="AJ20" s="38">
        <v>0</v>
      </c>
      <c r="AK20" s="38">
        <v>80</v>
      </c>
      <c r="AL20" s="38">
        <v>4</v>
      </c>
      <c r="AM20" s="38">
        <v>118</v>
      </c>
      <c r="AN20" s="38">
        <v>36</v>
      </c>
      <c r="AO20" s="38">
        <v>123</v>
      </c>
      <c r="AP20" s="38">
        <v>23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244</v>
      </c>
      <c r="J22" s="25">
        <v>249</v>
      </c>
      <c r="K22" s="25">
        <v>0</v>
      </c>
      <c r="L22" s="25">
        <v>0</v>
      </c>
      <c r="M22" s="25">
        <v>198</v>
      </c>
      <c r="N22" s="25">
        <v>245</v>
      </c>
      <c r="O22" s="25">
        <v>384</v>
      </c>
      <c r="P22" s="25">
        <v>348</v>
      </c>
      <c r="Q22" s="25">
        <v>460</v>
      </c>
      <c r="R22" s="25">
        <v>401</v>
      </c>
      <c r="S22" s="25">
        <v>371</v>
      </c>
      <c r="T22" s="25">
        <v>430</v>
      </c>
      <c r="U22" s="25">
        <v>259</v>
      </c>
      <c r="V22" s="25">
        <v>163</v>
      </c>
      <c r="W22" s="25">
        <v>370</v>
      </c>
      <c r="X22" s="25">
        <v>378</v>
      </c>
      <c r="Y22" s="25">
        <v>287</v>
      </c>
      <c r="Z22" s="25">
        <v>329</v>
      </c>
      <c r="AA22" s="25">
        <v>333</v>
      </c>
      <c r="AB22" s="25">
        <v>307</v>
      </c>
      <c r="AC22" s="25">
        <v>243</v>
      </c>
      <c r="AD22" s="25">
        <v>247</v>
      </c>
      <c r="AE22" s="25">
        <v>319</v>
      </c>
      <c r="AF22" s="25">
        <v>196</v>
      </c>
      <c r="AG22" s="25">
        <v>146</v>
      </c>
      <c r="AH22" s="25">
        <v>102</v>
      </c>
      <c r="AI22" s="25">
        <v>58</v>
      </c>
      <c r="AJ22" s="25">
        <v>58</v>
      </c>
      <c r="AK22" s="25">
        <v>127</v>
      </c>
      <c r="AL22" s="25">
        <v>105</v>
      </c>
      <c r="AM22" s="25">
        <v>155</v>
      </c>
      <c r="AN22" s="25">
        <v>166</v>
      </c>
      <c r="AO22" s="25">
        <v>153</v>
      </c>
      <c r="AP22" s="25">
        <v>107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1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244</v>
      </c>
      <c r="J23" s="38">
        <v>249</v>
      </c>
      <c r="K23" s="38">
        <v>0</v>
      </c>
      <c r="L23" s="38">
        <v>0</v>
      </c>
      <c r="M23" s="38">
        <v>198</v>
      </c>
      <c r="N23" s="38">
        <v>245</v>
      </c>
      <c r="O23" s="38">
        <v>384</v>
      </c>
      <c r="P23" s="38">
        <v>348</v>
      </c>
      <c r="Q23" s="38">
        <v>460</v>
      </c>
      <c r="R23" s="38">
        <v>401</v>
      </c>
      <c r="S23" s="38">
        <v>371</v>
      </c>
      <c r="T23" s="38">
        <v>430</v>
      </c>
      <c r="U23" s="38">
        <v>259</v>
      </c>
      <c r="V23" s="38">
        <v>163</v>
      </c>
      <c r="W23" s="38">
        <v>370</v>
      </c>
      <c r="X23" s="38">
        <v>378</v>
      </c>
      <c r="Y23" s="38">
        <v>287</v>
      </c>
      <c r="Z23" s="38">
        <v>329</v>
      </c>
      <c r="AA23" s="38">
        <v>333</v>
      </c>
      <c r="AB23" s="38">
        <v>307</v>
      </c>
      <c r="AC23" s="38">
        <v>243</v>
      </c>
      <c r="AD23" s="38">
        <v>247</v>
      </c>
      <c r="AE23" s="38">
        <v>319</v>
      </c>
      <c r="AF23" s="38">
        <v>196</v>
      </c>
      <c r="AG23" s="38">
        <v>146</v>
      </c>
      <c r="AH23" s="38">
        <v>102</v>
      </c>
      <c r="AI23" s="38">
        <v>58</v>
      </c>
      <c r="AJ23" s="38">
        <v>58</v>
      </c>
      <c r="AK23" s="38">
        <v>127</v>
      </c>
      <c r="AL23" s="38">
        <v>105</v>
      </c>
      <c r="AM23" s="38">
        <v>155</v>
      </c>
      <c r="AN23" s="38">
        <v>166</v>
      </c>
      <c r="AO23" s="38">
        <v>153</v>
      </c>
      <c r="AP23" s="38">
        <v>107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111</v>
      </c>
      <c r="J25" s="25">
        <v>25</v>
      </c>
      <c r="K25" s="25">
        <v>0</v>
      </c>
      <c r="L25" s="25">
        <v>0</v>
      </c>
      <c r="M25" s="25">
        <v>67</v>
      </c>
      <c r="N25" s="25">
        <v>75</v>
      </c>
      <c r="O25" s="25">
        <v>20</v>
      </c>
      <c r="P25" s="25">
        <v>74</v>
      </c>
      <c r="Q25" s="25">
        <v>105</v>
      </c>
      <c r="R25" s="25">
        <v>84</v>
      </c>
      <c r="S25" s="25">
        <v>272</v>
      </c>
      <c r="T25" s="25">
        <v>79</v>
      </c>
      <c r="U25" s="25">
        <v>207</v>
      </c>
      <c r="V25" s="25">
        <v>131</v>
      </c>
      <c r="W25" s="25">
        <v>82</v>
      </c>
      <c r="X25" s="25">
        <v>47</v>
      </c>
      <c r="Y25" s="25">
        <v>134</v>
      </c>
      <c r="Z25" s="25">
        <v>84</v>
      </c>
      <c r="AA25" s="25">
        <v>58</v>
      </c>
      <c r="AB25" s="25">
        <v>61</v>
      </c>
      <c r="AC25" s="25">
        <v>133</v>
      </c>
      <c r="AD25" s="25">
        <v>68</v>
      </c>
      <c r="AE25" s="25">
        <v>44</v>
      </c>
      <c r="AF25" s="25">
        <v>166</v>
      </c>
      <c r="AG25" s="25">
        <v>134</v>
      </c>
      <c r="AH25" s="25">
        <v>63</v>
      </c>
      <c r="AI25" s="25">
        <v>44</v>
      </c>
      <c r="AJ25" s="25">
        <v>9</v>
      </c>
      <c r="AK25" s="25">
        <v>2</v>
      </c>
      <c r="AL25" s="25">
        <v>26</v>
      </c>
      <c r="AM25" s="25">
        <v>64</v>
      </c>
      <c r="AN25" s="25">
        <v>25</v>
      </c>
      <c r="AO25" s="25">
        <v>51</v>
      </c>
      <c r="AP25" s="25">
        <v>89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1</v>
      </c>
    </row>
    <row r="26" spans="1:60" ht="5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111</v>
      </c>
      <c r="J26" s="38">
        <v>25</v>
      </c>
      <c r="K26" s="38">
        <v>0</v>
      </c>
      <c r="L26" s="38">
        <v>0</v>
      </c>
      <c r="M26" s="38">
        <v>67</v>
      </c>
      <c r="N26" s="38">
        <v>75</v>
      </c>
      <c r="O26" s="38">
        <v>20</v>
      </c>
      <c r="P26" s="38">
        <v>74</v>
      </c>
      <c r="Q26" s="38">
        <v>105</v>
      </c>
      <c r="R26" s="38">
        <v>84</v>
      </c>
      <c r="S26" s="38">
        <v>272</v>
      </c>
      <c r="T26" s="38">
        <v>79</v>
      </c>
      <c r="U26" s="38">
        <v>207</v>
      </c>
      <c r="V26" s="38">
        <v>131</v>
      </c>
      <c r="W26" s="38">
        <v>82</v>
      </c>
      <c r="X26" s="38">
        <v>47</v>
      </c>
      <c r="Y26" s="38">
        <v>134</v>
      </c>
      <c r="Z26" s="38">
        <v>84</v>
      </c>
      <c r="AA26" s="38">
        <v>58</v>
      </c>
      <c r="AB26" s="38">
        <v>61</v>
      </c>
      <c r="AC26" s="38">
        <v>133</v>
      </c>
      <c r="AD26" s="38">
        <v>68</v>
      </c>
      <c r="AE26" s="38">
        <v>44</v>
      </c>
      <c r="AF26" s="38">
        <v>166</v>
      </c>
      <c r="AG26" s="38">
        <v>134</v>
      </c>
      <c r="AH26" s="38">
        <v>63</v>
      </c>
      <c r="AI26" s="38">
        <v>44</v>
      </c>
      <c r="AJ26" s="38">
        <v>9</v>
      </c>
      <c r="AK26" s="38">
        <v>2</v>
      </c>
      <c r="AL26" s="38">
        <v>26</v>
      </c>
      <c r="AM26" s="38">
        <v>64</v>
      </c>
      <c r="AN26" s="38">
        <v>25</v>
      </c>
      <c r="AO26" s="38">
        <v>51</v>
      </c>
      <c r="AP26" s="38">
        <v>89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1" priority="15" operator="greaterThan">
      <formula>95%</formula>
    </cfRule>
    <cfRule type="cellIs" dxfId="50" priority="16" operator="greaterThanOrEqual">
      <formula>90%</formula>
    </cfRule>
    <cfRule type="cellIs" dxfId="49" priority="17" operator="lessThan">
      <formula>89.99%</formula>
    </cfRule>
  </conditionalFormatting>
  <conditionalFormatting sqref="AV13">
    <cfRule type="cellIs" dxfId="48" priority="12" operator="greaterThan">
      <formula>95%</formula>
    </cfRule>
    <cfRule type="cellIs" dxfId="47" priority="13" operator="greaterThanOrEqual">
      <formula>90%</formula>
    </cfRule>
    <cfRule type="cellIs" dxfId="46" priority="14" operator="lessThan">
      <formula>89.99%</formula>
    </cfRule>
  </conditionalFormatting>
  <conditionalFormatting sqref="AV16">
    <cfRule type="cellIs" dxfId="45" priority="9" operator="greaterThan">
      <formula>95%</formula>
    </cfRule>
    <cfRule type="cellIs" dxfId="44" priority="10" operator="greaterThanOrEqual">
      <formula>90%</formula>
    </cfRule>
    <cfRule type="cellIs" dxfId="43" priority="11" operator="lessThan">
      <formula>89.99%</formula>
    </cfRule>
  </conditionalFormatting>
  <conditionalFormatting sqref="AV19">
    <cfRule type="cellIs" dxfId="42" priority="6" operator="greaterThan">
      <formula>95%</formula>
    </cfRule>
    <cfRule type="cellIs" dxfId="41" priority="7" operator="greaterThanOrEqual">
      <formula>90%</formula>
    </cfRule>
    <cfRule type="cellIs" dxfId="40" priority="8" operator="lessThan">
      <formula>89.99%</formula>
    </cfRule>
  </conditionalFormatting>
  <conditionalFormatting sqref="AV22">
    <cfRule type="cellIs" dxfId="39" priority="4" operator="greaterThanOrEqual">
      <formula>100%</formula>
    </cfRule>
    <cfRule type="cellIs" dxfId="38" priority="5" operator="lessThan">
      <formula>99.99%</formula>
    </cfRule>
  </conditionalFormatting>
  <conditionalFormatting sqref="AV25">
    <cfRule type="cellIs" dxfId="37" priority="1" operator="greaterThan">
      <formula>95%</formula>
    </cfRule>
    <cfRule type="cellIs" dxfId="36" priority="2" operator="greaterThanOrEqual">
      <formula>90%</formula>
    </cfRule>
    <cfRule type="cellIs" dxfId="35" priority="3" operator="lessThan">
      <formula>89.99%</formula>
    </cfRule>
  </conditionalFormatting>
  <dataValidations count="1">
    <dataValidation showDropDown="1" showInputMessage="1" showErrorMessage="1" sqref="C21 G19:G23 G10:G11 G16:G17 G13:G14 G25:G26" xr:uid="{F2CC40ED-CE81-4680-9D89-7EEB870D8F3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CB72-A1AC-475F-BD6A-893AE6202C9A}">
  <sheetPr>
    <tabColor theme="9" tint="-0.249977111117893"/>
  </sheetPr>
  <dimension ref="A1:BH38"/>
  <sheetViews>
    <sheetView showGridLines="0" zoomScale="90" zoomScaleNormal="90" workbookViewId="0">
      <selection activeCell="E2" sqref="E2"/>
    </sheetView>
  </sheetViews>
  <sheetFormatPr baseColWidth="10" defaultColWidth="11.453125" defaultRowHeight="30" customHeight="1" x14ac:dyDescent="0.25"/>
  <cols>
    <col min="1" max="1" width="10.453125" style="1" bestFit="1" customWidth="1"/>
    <col min="2" max="2" width="19.1796875" style="1" bestFit="1" customWidth="1"/>
    <col min="3" max="3" width="19.1796875" style="1" customWidth="1"/>
    <col min="4" max="4" width="14.453125" style="1" customWidth="1"/>
    <col min="5" max="5" width="21" style="1" customWidth="1"/>
    <col min="6" max="6" width="12.81640625" style="1" customWidth="1"/>
    <col min="7" max="7" width="10.453125" style="1" bestFit="1" customWidth="1"/>
    <col min="8" max="8" width="17.453125" style="1" customWidth="1"/>
    <col min="9" max="47" width="10.54296875" style="1" customWidth="1"/>
    <col min="48" max="48" width="22.54296875" style="1" customWidth="1"/>
    <col min="49" max="16384" width="11.453125" style="1"/>
  </cols>
  <sheetData>
    <row r="1" spans="1:60" ht="40.5" customHeight="1" x14ac:dyDescent="0.25">
      <c r="A1" s="59" t="str">
        <f>'PANEL DE CONTROL DISTRITAL'!A1:L1</f>
        <v>INSTITUTO NACIONAL ELECTORAL
SISTEMA DE GESTIÓN DE LA CALIDAD
BAJA CALIFORNIA SUR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</row>
    <row r="2" spans="1:60" ht="33.75" customHeight="1" x14ac:dyDescent="0.25">
      <c r="A2" s="24"/>
      <c r="B2" s="24"/>
      <c r="C2" s="24"/>
      <c r="D2" s="13" t="s">
        <v>19</v>
      </c>
      <c r="E2" s="13">
        <v>2</v>
      </c>
      <c r="F2" s="60" t="s">
        <v>20</v>
      </c>
      <c r="G2" s="60"/>
      <c r="H2" s="55" t="s">
        <v>112</v>
      </c>
      <c r="I2" s="22"/>
      <c r="J2" s="2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53"/>
      <c r="AW2" s="18"/>
    </row>
    <row r="3" spans="1:60" ht="11.25" customHeight="1" thickBot="1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61" t="s">
        <v>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3"/>
      <c r="AX4" s="21"/>
    </row>
    <row r="5" spans="1:60" ht="5.25" customHeight="1" thickTop="1" thickBot="1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</row>
    <row r="6" spans="1:60" ht="18" customHeight="1" thickTop="1" thickBot="1" x14ac:dyDescent="0.3">
      <c r="A6" s="67" t="str">
        <f>'PANEL DE CONTROL DISTRITAL'!A6</f>
        <v>Número</v>
      </c>
      <c r="B6" s="68" t="str">
        <f>'PANEL DE CONTROL DISTRITAL'!B6</f>
        <v xml:space="preserve">PROCESOS SUSTANTIVOS E INDICADORES </v>
      </c>
      <c r="C6" s="68"/>
      <c r="D6" s="68"/>
      <c r="E6" s="68"/>
      <c r="F6" s="68"/>
      <c r="G6" s="68"/>
      <c r="H6" s="68"/>
      <c r="I6" s="69" t="s">
        <v>16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1" t="s">
        <v>7</v>
      </c>
    </row>
    <row r="7" spans="1:60" ht="17.25" customHeight="1" thickTop="1" thickBot="1" x14ac:dyDescent="0.3">
      <c r="A7" s="67"/>
      <c r="B7" s="68" t="str">
        <f>'PANEL DE CONTROL DISTRITAL'!B7</f>
        <v>DESCRIPCIÓN</v>
      </c>
      <c r="C7" s="68"/>
      <c r="D7" s="68"/>
      <c r="E7" s="68" t="str">
        <f>'PANEL DE CONTROL DISTRITAL'!E7</f>
        <v>MEDICIÓN</v>
      </c>
      <c r="F7" s="68"/>
      <c r="G7" s="68"/>
      <c r="H7" s="68"/>
      <c r="I7" s="72" t="str">
        <f>'PANEL DE CONTROL DISTRITAL'!A5</f>
        <v>CAMPAÑA DE ACTUALIZACIÓN PERMANENTE 2025-2026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1"/>
    </row>
    <row r="8" spans="1:60" ht="5.25" customHeight="1" thickTop="1" thickBot="1" x14ac:dyDescent="0.3">
      <c r="A8" s="67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1"/>
    </row>
    <row r="9" spans="1:60" s="2" customFormat="1" ht="29.25" customHeight="1" thickTop="1" thickBot="1" x14ac:dyDescent="0.3">
      <c r="A9" s="67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37" t="str">
        <f>'PANEL DE CONTROL DISTRITAL'!H8</f>
        <v>Nominativo</v>
      </c>
      <c r="I9" s="30" t="s">
        <v>65</v>
      </c>
      <c r="J9" s="30" t="s">
        <v>66</v>
      </c>
      <c r="K9" s="30" t="s">
        <v>67</v>
      </c>
      <c r="L9" s="30" t="s">
        <v>68</v>
      </c>
      <c r="M9" s="30" t="s">
        <v>69</v>
      </c>
      <c r="N9" s="30" t="s">
        <v>70</v>
      </c>
      <c r="O9" s="30" t="s">
        <v>71</v>
      </c>
      <c r="P9" s="30" t="s">
        <v>72</v>
      </c>
      <c r="Q9" s="30" t="s">
        <v>73</v>
      </c>
      <c r="R9" s="30" t="s">
        <v>74</v>
      </c>
      <c r="S9" s="30" t="s">
        <v>75</v>
      </c>
      <c r="T9" s="30" t="s">
        <v>76</v>
      </c>
      <c r="U9" s="30" t="s">
        <v>77</v>
      </c>
      <c r="V9" s="30" t="s">
        <v>78</v>
      </c>
      <c r="W9" s="30" t="s">
        <v>79</v>
      </c>
      <c r="X9" s="30" t="s">
        <v>80</v>
      </c>
      <c r="Y9" s="30" t="s">
        <v>81</v>
      </c>
      <c r="Z9" s="30" t="s">
        <v>82</v>
      </c>
      <c r="AA9" s="30" t="s">
        <v>83</v>
      </c>
      <c r="AB9" s="30" t="s">
        <v>84</v>
      </c>
      <c r="AC9" s="30" t="s">
        <v>85</v>
      </c>
      <c r="AD9" s="30" t="s">
        <v>86</v>
      </c>
      <c r="AE9" s="30" t="s">
        <v>87</v>
      </c>
      <c r="AF9" s="30" t="s">
        <v>88</v>
      </c>
      <c r="AG9" s="30" t="s">
        <v>89</v>
      </c>
      <c r="AH9" s="30" t="s">
        <v>90</v>
      </c>
      <c r="AI9" s="30" t="s">
        <v>91</v>
      </c>
      <c r="AJ9" s="30" t="s">
        <v>92</v>
      </c>
      <c r="AK9" s="30" t="s">
        <v>93</v>
      </c>
      <c r="AL9" s="30" t="s">
        <v>94</v>
      </c>
      <c r="AM9" s="30" t="s">
        <v>95</v>
      </c>
      <c r="AN9" s="30" t="s">
        <v>96</v>
      </c>
      <c r="AO9" s="30" t="s">
        <v>97</v>
      </c>
      <c r="AP9" s="30" t="s">
        <v>98</v>
      </c>
      <c r="AQ9" s="30" t="s">
        <v>99</v>
      </c>
      <c r="AR9" s="30" t="s">
        <v>100</v>
      </c>
      <c r="AS9" s="30" t="s">
        <v>101</v>
      </c>
      <c r="AT9" s="30" t="s">
        <v>102</v>
      </c>
      <c r="AU9" s="30" t="s">
        <v>103</v>
      </c>
      <c r="AV9" s="71"/>
    </row>
    <row r="10" spans="1:60" s="2" customFormat="1" ht="50.15" customHeight="1" thickTop="1" thickBot="1" x14ac:dyDescent="0.3">
      <c r="A10" s="79">
        <f>'PANEL DE CONTROL DISTRITAL'!A9</f>
        <v>1</v>
      </c>
      <c r="B10" s="80" t="str">
        <f>'PANEL DE CONTROL DISTRITAL'!B9</f>
        <v>ENTREVISTA</v>
      </c>
      <c r="C10" s="58" t="str">
        <f>'PANEL DE CONTROL DISTRITAL'!C9</f>
        <v xml:space="preserve"> Auxiliar de Atención Ciudadana</v>
      </c>
      <c r="D10" s="78" t="str">
        <f>'PANEL DE CONTROL DISTRITAL'!D9</f>
        <v>Fichas requisitadas correctamente=</v>
      </c>
      <c r="E10" s="58" t="str">
        <f>'PANEL DE CONTROL DISTRITAL'!E9</f>
        <v>(Fichas requisitadas correctamente / Fichas revisadas en la muestra del 10%) x 100</v>
      </c>
      <c r="F10" s="76" t="str">
        <f>'PANEL DE CONTROL DISTRITAL'!F9</f>
        <v>Semanal (remesa)</v>
      </c>
      <c r="G10" s="77">
        <f>'PANEL DE CONTROL DISTRITAL'!G9</f>
        <v>0.9</v>
      </c>
      <c r="H10" s="27" t="str">
        <f>'PANEL DE CONTROL DISTRITAL'!H9</f>
        <v>Fichas requistadas correctamente</v>
      </c>
      <c r="I10" s="25">
        <v>32</v>
      </c>
      <c r="J10" s="25">
        <v>25</v>
      </c>
      <c r="K10" s="25">
        <v>0</v>
      </c>
      <c r="L10" s="25">
        <v>0</v>
      </c>
      <c r="M10" s="25">
        <v>64</v>
      </c>
      <c r="N10" s="25">
        <v>61</v>
      </c>
      <c r="O10" s="25">
        <v>43</v>
      </c>
      <c r="P10" s="25">
        <v>60</v>
      </c>
      <c r="Q10" s="25">
        <v>51</v>
      </c>
      <c r="R10" s="25">
        <v>55</v>
      </c>
      <c r="S10" s="25">
        <v>61</v>
      </c>
      <c r="T10" s="25">
        <v>55</v>
      </c>
      <c r="U10" s="25">
        <v>54</v>
      </c>
      <c r="V10" s="25">
        <v>44</v>
      </c>
      <c r="W10" s="25">
        <v>36</v>
      </c>
      <c r="X10" s="25">
        <v>46</v>
      </c>
      <c r="Y10" s="25">
        <v>24</v>
      </c>
      <c r="Z10" s="25">
        <v>48</v>
      </c>
      <c r="AA10" s="25">
        <v>48</v>
      </c>
      <c r="AB10" s="25">
        <v>44</v>
      </c>
      <c r="AC10" s="25">
        <v>40</v>
      </c>
      <c r="AD10" s="25">
        <v>40</v>
      </c>
      <c r="AE10" s="25">
        <v>39</v>
      </c>
      <c r="AF10" s="25">
        <v>47</v>
      </c>
      <c r="AG10" s="25">
        <v>46</v>
      </c>
      <c r="AH10" s="25">
        <v>50</v>
      </c>
      <c r="AI10" s="25">
        <v>47</v>
      </c>
      <c r="AJ10" s="25">
        <v>52</v>
      </c>
      <c r="AK10" s="25">
        <v>44</v>
      </c>
      <c r="AL10" s="25">
        <v>44</v>
      </c>
      <c r="AM10" s="25">
        <v>40</v>
      </c>
      <c r="AN10" s="25">
        <v>40</v>
      </c>
      <c r="AO10" s="25">
        <v>39</v>
      </c>
      <c r="AP10" s="25">
        <v>39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57">
        <f>IFERROR(SUM(I10:AU10)/SUM(I11:AU11),0)</f>
        <v>0.99318801089918252</v>
      </c>
    </row>
    <row r="11" spans="1:60" s="2" customFormat="1" ht="50.15" customHeight="1" thickTop="1" thickBot="1" x14ac:dyDescent="0.3">
      <c r="A11" s="79"/>
      <c r="B11" s="80"/>
      <c r="C11" s="58"/>
      <c r="D11" s="78"/>
      <c r="E11" s="58"/>
      <c r="F11" s="76"/>
      <c r="G11" s="77"/>
      <c r="H11" s="27" t="str">
        <f>'PANEL DE CONTROL DISTRITAL'!H10</f>
        <v>Fichas revisadas en la muestra del 10%</v>
      </c>
      <c r="I11" s="38">
        <v>32</v>
      </c>
      <c r="J11" s="38">
        <v>25</v>
      </c>
      <c r="K11" s="38">
        <v>0</v>
      </c>
      <c r="L11" s="38">
        <v>0</v>
      </c>
      <c r="M11" s="38">
        <v>64</v>
      </c>
      <c r="N11" s="38">
        <v>61</v>
      </c>
      <c r="O11" s="38">
        <v>43</v>
      </c>
      <c r="P11" s="38">
        <v>60</v>
      </c>
      <c r="Q11" s="38">
        <v>51</v>
      </c>
      <c r="R11" s="38">
        <v>55</v>
      </c>
      <c r="S11" s="38">
        <v>61</v>
      </c>
      <c r="T11" s="38">
        <v>55</v>
      </c>
      <c r="U11" s="38">
        <v>54</v>
      </c>
      <c r="V11" s="38">
        <v>44</v>
      </c>
      <c r="W11" s="38">
        <v>36</v>
      </c>
      <c r="X11" s="38">
        <v>46</v>
      </c>
      <c r="Y11" s="38">
        <v>24</v>
      </c>
      <c r="Z11" s="38">
        <v>48</v>
      </c>
      <c r="AA11" s="38">
        <v>48</v>
      </c>
      <c r="AB11" s="38">
        <v>44</v>
      </c>
      <c r="AC11" s="38">
        <v>40</v>
      </c>
      <c r="AD11" s="38">
        <v>40</v>
      </c>
      <c r="AE11" s="38">
        <v>49</v>
      </c>
      <c r="AF11" s="38">
        <v>47</v>
      </c>
      <c r="AG11" s="38">
        <v>46</v>
      </c>
      <c r="AH11" s="38">
        <v>50</v>
      </c>
      <c r="AI11" s="38">
        <v>47</v>
      </c>
      <c r="AJ11" s="38">
        <v>52</v>
      </c>
      <c r="AK11" s="38">
        <v>44</v>
      </c>
      <c r="AL11" s="38">
        <v>44</v>
      </c>
      <c r="AM11" s="38">
        <v>40</v>
      </c>
      <c r="AN11" s="38">
        <v>40</v>
      </c>
      <c r="AO11" s="38">
        <v>39</v>
      </c>
      <c r="AP11" s="38">
        <v>39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57"/>
    </row>
    <row r="12" spans="1:60" s="40" customFormat="1" ht="8.15" customHeight="1" thickTop="1" thickBo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</row>
    <row r="13" spans="1:60" s="3" customFormat="1" ht="50.15" customHeight="1" thickTop="1" thickBot="1" x14ac:dyDescent="0.3">
      <c r="A13" s="79">
        <f>'PANEL DE CONTROL DISTRITAL'!A12</f>
        <v>2</v>
      </c>
      <c r="B13" s="80" t="str">
        <f>'PANEL DE CONTROL DISTRITAL'!B12</f>
        <v>TRÁMITE</v>
      </c>
      <c r="C13" s="58" t="str">
        <f>'PANEL DE CONTROL DISTRITAL'!C12</f>
        <v>Operador de Equipo Tecnológico</v>
      </c>
      <c r="D13" s="78" t="str">
        <f>'PANEL DE CONTROL DISTRITAL'!D12</f>
        <v>Trámites exitosos efectivos=</v>
      </c>
      <c r="E13" s="58" t="str">
        <f>'PANEL DE CONTROL DISTRITAL'!E12</f>
        <v>(Número de trámites exitosos / Número de trámites aplicados) x 100</v>
      </c>
      <c r="F13" s="76" t="str">
        <f>'PANEL DE CONTROL DISTRITAL'!F12</f>
        <v>Semanal (remesa)</v>
      </c>
      <c r="G13" s="77">
        <f>'PANEL DE CONTROL DISTRITAL'!G12</f>
        <v>0.9</v>
      </c>
      <c r="H13" s="27" t="str">
        <f>'PANEL DE CONTROL DISTRITAL'!H12</f>
        <v>Número de trámites exitosos</v>
      </c>
      <c r="I13" s="25">
        <v>324</v>
      </c>
      <c r="J13" s="25">
        <v>250</v>
      </c>
      <c r="K13" s="25">
        <v>0</v>
      </c>
      <c r="L13" s="25">
        <v>0</v>
      </c>
      <c r="M13" s="25">
        <v>645</v>
      </c>
      <c r="N13" s="25">
        <v>612</v>
      </c>
      <c r="O13" s="25">
        <v>431</v>
      </c>
      <c r="P13" s="25">
        <v>600</v>
      </c>
      <c r="Q13" s="25">
        <v>509</v>
      </c>
      <c r="R13" s="25">
        <v>550</v>
      </c>
      <c r="S13" s="25">
        <v>618</v>
      </c>
      <c r="T13" s="25">
        <v>550</v>
      </c>
      <c r="U13" s="25">
        <v>546</v>
      </c>
      <c r="V13" s="25">
        <v>439</v>
      </c>
      <c r="W13" s="25">
        <v>364</v>
      </c>
      <c r="X13" s="25">
        <v>456</v>
      </c>
      <c r="Y13" s="25">
        <v>241</v>
      </c>
      <c r="Z13" s="25">
        <v>487</v>
      </c>
      <c r="AA13" s="25">
        <v>480</v>
      </c>
      <c r="AB13" s="25">
        <v>440</v>
      </c>
      <c r="AC13" s="25">
        <v>406</v>
      </c>
      <c r="AD13" s="25">
        <v>400</v>
      </c>
      <c r="AE13" s="25">
        <v>497</v>
      </c>
      <c r="AF13" s="25">
        <v>471</v>
      </c>
      <c r="AG13" s="25">
        <v>463</v>
      </c>
      <c r="AH13" s="25">
        <v>507</v>
      </c>
      <c r="AI13" s="25">
        <v>467</v>
      </c>
      <c r="AJ13" s="25">
        <v>499</v>
      </c>
      <c r="AK13" s="25">
        <v>441</v>
      </c>
      <c r="AL13" s="25">
        <v>441</v>
      </c>
      <c r="AM13" s="25">
        <v>402</v>
      </c>
      <c r="AN13" s="25">
        <v>393</v>
      </c>
      <c r="AO13" s="25">
        <v>397</v>
      </c>
      <c r="AP13" s="25">
        <v>390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57">
        <f>IFERROR(SUM(I13:AU13)/SUM(I14:AU14),0)</f>
        <v>0.98944395885161029</v>
      </c>
    </row>
    <row r="14" spans="1:60" s="3" customFormat="1" ht="50.15" customHeight="1" thickTop="1" thickBot="1" x14ac:dyDescent="0.3">
      <c r="A14" s="79"/>
      <c r="B14" s="80"/>
      <c r="C14" s="58"/>
      <c r="D14" s="78"/>
      <c r="E14" s="58"/>
      <c r="F14" s="76"/>
      <c r="G14" s="77"/>
      <c r="H14" s="27" t="str">
        <f>'PANEL DE CONTROL DISTRITAL'!H13</f>
        <v>Número de trámites aplicados</v>
      </c>
      <c r="I14" s="38">
        <v>326</v>
      </c>
      <c r="J14" s="38">
        <v>250</v>
      </c>
      <c r="K14" s="38">
        <v>0</v>
      </c>
      <c r="L14" s="38">
        <v>0</v>
      </c>
      <c r="M14" s="38">
        <v>649</v>
      </c>
      <c r="N14" s="38">
        <v>612</v>
      </c>
      <c r="O14" s="38">
        <v>435</v>
      </c>
      <c r="P14" s="38">
        <v>602</v>
      </c>
      <c r="Q14" s="38">
        <v>512</v>
      </c>
      <c r="R14" s="38">
        <v>553</v>
      </c>
      <c r="S14" s="38">
        <v>618</v>
      </c>
      <c r="T14" s="38">
        <v>553</v>
      </c>
      <c r="U14" s="38">
        <v>547</v>
      </c>
      <c r="V14" s="38">
        <v>440</v>
      </c>
      <c r="W14" s="38">
        <v>364</v>
      </c>
      <c r="X14" s="38">
        <v>456</v>
      </c>
      <c r="Y14" s="38">
        <v>241</v>
      </c>
      <c r="Z14" s="38">
        <v>487</v>
      </c>
      <c r="AA14" s="38">
        <v>482</v>
      </c>
      <c r="AB14" s="38">
        <v>441</v>
      </c>
      <c r="AC14" s="38">
        <v>406</v>
      </c>
      <c r="AD14" s="38">
        <v>400</v>
      </c>
      <c r="AE14" s="38">
        <v>499</v>
      </c>
      <c r="AF14" s="38">
        <v>471</v>
      </c>
      <c r="AG14" s="38">
        <v>465</v>
      </c>
      <c r="AH14" s="38">
        <v>508</v>
      </c>
      <c r="AI14" s="38">
        <v>570</v>
      </c>
      <c r="AJ14" s="38">
        <v>502</v>
      </c>
      <c r="AK14" s="38">
        <v>447</v>
      </c>
      <c r="AL14" s="38">
        <v>446</v>
      </c>
      <c r="AM14" s="38">
        <v>403</v>
      </c>
      <c r="AN14" s="38">
        <v>398</v>
      </c>
      <c r="AO14" s="38">
        <v>399</v>
      </c>
      <c r="AP14" s="38">
        <v>391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57"/>
    </row>
    <row r="15" spans="1:60" s="40" customFormat="1" ht="8.15" customHeight="1" thickTop="1" thickBot="1" x14ac:dyDescent="0.3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</row>
    <row r="16" spans="1:60" s="3" customFormat="1" ht="50.15" customHeight="1" thickTop="1" thickBot="1" x14ac:dyDescent="0.3">
      <c r="A16" s="79">
        <f>'PANEL DE CONTROL DISTRITAL'!A15</f>
        <v>3</v>
      </c>
      <c r="B16" s="80" t="str">
        <f>'PANEL DE CONTROL DISTRITAL'!B15</f>
        <v>TRANSFERENCIA DE LA INFORMACIÓN</v>
      </c>
      <c r="C16" s="58" t="str">
        <f>'PANEL DE CONTROL DISTRITAL'!C15</f>
        <v>Responsable de Módulo</v>
      </c>
      <c r="D16" s="78" t="str">
        <f>'PANEL DE CONTROL DISTRITAL'!D15</f>
        <v>Reenvíos exitosos =</v>
      </c>
      <c r="E16" s="58" t="str">
        <f>'PANEL DE CONTROL DISTRITAL'!E15</f>
        <v>(Ejecución de los scripts de reenvío de notificaciones/Solicitud de reenvíos de scripts requeridos) x100</v>
      </c>
      <c r="F16" s="76" t="str">
        <f>'PANEL DE CONTROL DISTRITAL'!F15</f>
        <v>Semanal (remesa)</v>
      </c>
      <c r="G16" s="77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57">
        <f>IFERROR(SUM(I16:AU16)/SUM(I17:AU17),1)</f>
        <v>1</v>
      </c>
    </row>
    <row r="17" spans="1:60" s="3" customFormat="1" ht="50.15" customHeight="1" thickTop="1" thickBot="1" x14ac:dyDescent="0.3">
      <c r="A17" s="79"/>
      <c r="B17" s="80"/>
      <c r="C17" s="58"/>
      <c r="D17" s="78"/>
      <c r="E17" s="58"/>
      <c r="F17" s="76"/>
      <c r="G17" s="77"/>
      <c r="H17" s="27" t="str">
        <f>'PANEL DE CONTROL DISTRITAL'!H16</f>
        <v>Solicitud de reevíos de scripts requeridos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57"/>
    </row>
    <row r="18" spans="1:60" s="40" customFormat="1" ht="8.15" customHeight="1" thickTop="1" thickBot="1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</row>
    <row r="19" spans="1:60" s="3" customFormat="1" ht="50.15" customHeight="1" thickTop="1" thickBot="1" x14ac:dyDescent="0.3">
      <c r="A19" s="79">
        <f>'PANEL DE CONTROL DISTRITAL'!A18</f>
        <v>4</v>
      </c>
      <c r="B19" s="80" t="str">
        <f>'PANEL DE CONTROL DISTRITAL'!B18</f>
        <v>CONCILIACIÓN DE CREDENCIALES PARA VOTAR</v>
      </c>
      <c r="C19" s="58" t="str">
        <f>'PANEL DE CONTROL DISTRITAL'!C18</f>
        <v>Responsable de Módulo</v>
      </c>
      <c r="D19" s="78" t="str">
        <f>'PANEL DE CONTROL DISTRITAL'!D18</f>
        <v xml:space="preserve">Credenciales disponibles para entrega = </v>
      </c>
      <c r="E19" s="58" t="str">
        <f>'PANEL DE CONTROL DISTRITAL'!E18</f>
        <v>[(Credenciales recibidas - credenciales inconsistentes) / Credenciales recibidas] x 100</v>
      </c>
      <c r="F19" s="76" t="str">
        <f>'PANEL DE CONTROL DISTRITAL'!F18</f>
        <v>Semanal (remesa)</v>
      </c>
      <c r="G19" s="77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394</v>
      </c>
      <c r="J19" s="25">
        <v>118</v>
      </c>
      <c r="K19" s="25">
        <v>0</v>
      </c>
      <c r="L19" s="25">
        <v>0</v>
      </c>
      <c r="M19" s="25">
        <v>560</v>
      </c>
      <c r="N19" s="25">
        <v>576</v>
      </c>
      <c r="O19" s="25">
        <v>738</v>
      </c>
      <c r="P19" s="25">
        <v>450</v>
      </c>
      <c r="Q19" s="25">
        <v>465</v>
      </c>
      <c r="R19" s="25">
        <v>555</v>
      </c>
      <c r="S19" s="25">
        <v>661</v>
      </c>
      <c r="T19" s="25">
        <v>569</v>
      </c>
      <c r="U19" s="25">
        <v>327</v>
      </c>
      <c r="V19" s="25">
        <v>692</v>
      </c>
      <c r="W19" s="25">
        <v>414</v>
      </c>
      <c r="X19" s="25">
        <v>437</v>
      </c>
      <c r="Y19" s="25">
        <v>158</v>
      </c>
      <c r="Z19" s="25">
        <v>550</v>
      </c>
      <c r="AA19" s="25">
        <v>421</v>
      </c>
      <c r="AB19" s="25">
        <v>399</v>
      </c>
      <c r="AC19" s="25">
        <v>281</v>
      </c>
      <c r="AD19" s="25">
        <v>337</v>
      </c>
      <c r="AE19" s="25">
        <v>394</v>
      </c>
      <c r="AF19" s="25">
        <v>424</v>
      </c>
      <c r="AG19" s="25">
        <v>523</v>
      </c>
      <c r="AH19" s="25">
        <v>0</v>
      </c>
      <c r="AI19" s="25">
        <v>0</v>
      </c>
      <c r="AJ19" s="25">
        <v>0</v>
      </c>
      <c r="AK19" s="25">
        <v>483</v>
      </c>
      <c r="AL19" s="25">
        <v>624</v>
      </c>
      <c r="AM19" s="25">
        <v>1160</v>
      </c>
      <c r="AN19" s="25">
        <v>643</v>
      </c>
      <c r="AO19" s="25">
        <v>809</v>
      </c>
      <c r="AP19" s="25">
        <v>398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57">
        <f>IFERROR(SUM(I19:AU19)/SUM(I20:AU20),0)</f>
        <v>1</v>
      </c>
    </row>
    <row r="20" spans="1:60" s="3" customFormat="1" ht="50.15" customHeight="1" thickTop="1" thickBot="1" x14ac:dyDescent="0.3">
      <c r="A20" s="79"/>
      <c r="B20" s="80"/>
      <c r="C20" s="58"/>
      <c r="D20" s="78"/>
      <c r="E20" s="58"/>
      <c r="F20" s="76"/>
      <c r="G20" s="77"/>
      <c r="H20" s="27" t="str">
        <f>'PANEL DE CONTROL DISTRITAL'!H19</f>
        <v xml:space="preserve">Credenciales recibidas </v>
      </c>
      <c r="I20" s="38">
        <v>394</v>
      </c>
      <c r="J20" s="38">
        <v>118</v>
      </c>
      <c r="K20" s="38">
        <v>0</v>
      </c>
      <c r="L20" s="38">
        <v>0</v>
      </c>
      <c r="M20" s="38">
        <v>560</v>
      </c>
      <c r="N20" s="38">
        <v>576</v>
      </c>
      <c r="O20" s="38">
        <v>738</v>
      </c>
      <c r="P20" s="38">
        <v>450</v>
      </c>
      <c r="Q20" s="38">
        <v>465</v>
      </c>
      <c r="R20" s="38">
        <v>555</v>
      </c>
      <c r="S20" s="38">
        <v>661</v>
      </c>
      <c r="T20" s="38">
        <v>569</v>
      </c>
      <c r="U20" s="38">
        <v>327</v>
      </c>
      <c r="V20" s="38">
        <v>692</v>
      </c>
      <c r="W20" s="38">
        <v>414</v>
      </c>
      <c r="X20" s="38">
        <v>437</v>
      </c>
      <c r="Y20" s="38">
        <v>158</v>
      </c>
      <c r="Z20" s="38">
        <v>550</v>
      </c>
      <c r="AA20" s="38">
        <v>421</v>
      </c>
      <c r="AB20" s="38">
        <v>399</v>
      </c>
      <c r="AC20" s="38">
        <v>281</v>
      </c>
      <c r="AD20" s="38">
        <v>337</v>
      </c>
      <c r="AE20" s="38">
        <v>394</v>
      </c>
      <c r="AF20" s="38">
        <v>424</v>
      </c>
      <c r="AG20" s="38">
        <v>523</v>
      </c>
      <c r="AH20" s="38">
        <v>0</v>
      </c>
      <c r="AI20" s="38">
        <v>0</v>
      </c>
      <c r="AJ20" s="38">
        <v>0</v>
      </c>
      <c r="AK20" s="38">
        <v>483</v>
      </c>
      <c r="AL20" s="38">
        <v>624</v>
      </c>
      <c r="AM20" s="38">
        <v>1160</v>
      </c>
      <c r="AN20" s="38">
        <v>643</v>
      </c>
      <c r="AO20" s="38">
        <v>809</v>
      </c>
      <c r="AP20" s="38">
        <v>398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57"/>
    </row>
    <row r="21" spans="1:60" s="40" customFormat="1" ht="8.15" customHeight="1" thickTop="1" thickBot="1" x14ac:dyDescent="0.3">
      <c r="A21" s="41"/>
      <c r="B21" s="42"/>
      <c r="C21" s="43"/>
      <c r="D21" s="44"/>
      <c r="E21" s="43"/>
      <c r="F21" s="45"/>
      <c r="G21" s="46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</row>
    <row r="22" spans="1:60" s="3" customFormat="1" ht="50.15" customHeight="1" thickTop="1" thickBot="1" x14ac:dyDescent="0.3">
      <c r="A22" s="79">
        <f>'PANEL DE CONTROL DISTRITAL'!A21</f>
        <v>5</v>
      </c>
      <c r="B22" s="80" t="str">
        <f>'PANEL DE CONTROL DISTRITAL'!B21</f>
        <v>CONCILIACIÓN DE CREDENCIALES PARA VOTAR</v>
      </c>
      <c r="C22" s="58" t="str">
        <f>'PANEL DE CONTROL DISTRITAL'!C21</f>
        <v>Responsable de Módulo</v>
      </c>
      <c r="D22" s="78" t="str">
        <f>'PANEL DE CONTROL DISTRITAL'!D21</f>
        <v xml:space="preserve">Arqueo de Credenciales = </v>
      </c>
      <c r="E22" s="58" t="str">
        <f>'PANEL DE CONTROL DISTRITAL'!E21</f>
        <v>(Credenciales disponibles (físicas)/ Credenciales disponibles registradas en SIIRFE) x 100</v>
      </c>
      <c r="F22" s="76" t="str">
        <f>'PANEL DE CONTROL DISTRITAL'!F21</f>
        <v>Semanal (remesa)</v>
      </c>
      <c r="G22" s="77">
        <f>'PANEL DE CONTROL DISTRITAL'!G21</f>
        <v>1</v>
      </c>
      <c r="H22" s="27" t="str">
        <f>'PANEL DE CONTROL DISTRITAL'!H21</f>
        <v>Credenciales disponibles (físicas)</v>
      </c>
      <c r="I22" s="25">
        <v>631</v>
      </c>
      <c r="J22" s="25">
        <v>370</v>
      </c>
      <c r="K22" s="25">
        <v>0</v>
      </c>
      <c r="L22" s="25">
        <v>0</v>
      </c>
      <c r="M22" s="25">
        <v>506</v>
      </c>
      <c r="N22" s="25">
        <v>655</v>
      </c>
      <c r="O22" s="25">
        <v>867</v>
      </c>
      <c r="P22" s="25">
        <v>653</v>
      </c>
      <c r="Q22" s="25">
        <v>698</v>
      </c>
      <c r="R22" s="25">
        <v>716</v>
      </c>
      <c r="S22" s="25">
        <v>868</v>
      </c>
      <c r="T22" s="25">
        <v>821</v>
      </c>
      <c r="U22" s="25">
        <v>550</v>
      </c>
      <c r="V22" s="25">
        <v>645</v>
      </c>
      <c r="W22" s="25">
        <v>647</v>
      </c>
      <c r="X22" s="25">
        <v>634</v>
      </c>
      <c r="Y22" s="25">
        <v>591</v>
      </c>
      <c r="Z22" s="25">
        <v>565</v>
      </c>
      <c r="AA22" s="25">
        <v>597</v>
      </c>
      <c r="AB22" s="25">
        <v>519</v>
      </c>
      <c r="AC22" s="25">
        <v>427</v>
      </c>
      <c r="AD22" s="25">
        <v>364</v>
      </c>
      <c r="AE22" s="25">
        <v>340</v>
      </c>
      <c r="AF22" s="25">
        <v>372</v>
      </c>
      <c r="AG22" s="25">
        <v>405</v>
      </c>
      <c r="AH22" s="25">
        <v>215</v>
      </c>
      <c r="AI22" s="25">
        <v>164</v>
      </c>
      <c r="AJ22" s="25">
        <v>145</v>
      </c>
      <c r="AK22" s="25">
        <v>571</v>
      </c>
      <c r="AL22" s="25">
        <v>799</v>
      </c>
      <c r="AM22" s="25">
        <v>1409</v>
      </c>
      <c r="AN22" s="25">
        <v>1295</v>
      </c>
      <c r="AO22" s="25">
        <v>1421</v>
      </c>
      <c r="AP22" s="25">
        <v>1301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57">
        <f>IFERROR(SUM(I22:AU22)/SUM(I23:AU23),0)</f>
        <v>0.99985551916779036</v>
      </c>
    </row>
    <row r="23" spans="1:60" s="3" customFormat="1" ht="50.15" customHeight="1" thickTop="1" thickBot="1" x14ac:dyDescent="0.3">
      <c r="A23" s="79"/>
      <c r="B23" s="80"/>
      <c r="C23" s="58"/>
      <c r="D23" s="78"/>
      <c r="E23" s="58"/>
      <c r="F23" s="76"/>
      <c r="G23" s="77"/>
      <c r="H23" s="27" t="str">
        <f>'PANEL DE CONTROL DISTRITAL'!H22</f>
        <v>Credenciales disponibles registradas en SIIRFE</v>
      </c>
      <c r="I23" s="38">
        <v>631</v>
      </c>
      <c r="J23" s="38">
        <v>370</v>
      </c>
      <c r="K23" s="38">
        <v>0</v>
      </c>
      <c r="L23" s="38">
        <v>0</v>
      </c>
      <c r="M23" s="38">
        <v>506</v>
      </c>
      <c r="N23" s="38">
        <v>655</v>
      </c>
      <c r="O23" s="38">
        <v>867</v>
      </c>
      <c r="P23" s="38">
        <v>653</v>
      </c>
      <c r="Q23" s="38">
        <v>698</v>
      </c>
      <c r="R23" s="38">
        <v>716</v>
      </c>
      <c r="S23" s="38">
        <v>868</v>
      </c>
      <c r="T23" s="38">
        <v>821</v>
      </c>
      <c r="U23" s="38">
        <v>550</v>
      </c>
      <c r="V23" s="38">
        <v>645</v>
      </c>
      <c r="W23" s="38">
        <v>647</v>
      </c>
      <c r="X23" s="38">
        <v>634</v>
      </c>
      <c r="Y23" s="38">
        <v>591</v>
      </c>
      <c r="Z23" s="38">
        <v>565</v>
      </c>
      <c r="AA23" s="38">
        <v>597</v>
      </c>
      <c r="AB23" s="38">
        <v>519</v>
      </c>
      <c r="AC23" s="38">
        <v>427</v>
      </c>
      <c r="AD23" s="38">
        <v>367</v>
      </c>
      <c r="AE23" s="38">
        <v>340</v>
      </c>
      <c r="AF23" s="38">
        <v>372</v>
      </c>
      <c r="AG23" s="38">
        <v>405</v>
      </c>
      <c r="AH23" s="38">
        <v>215</v>
      </c>
      <c r="AI23" s="38">
        <v>164</v>
      </c>
      <c r="AJ23" s="38">
        <v>145</v>
      </c>
      <c r="AK23" s="38">
        <v>571</v>
      </c>
      <c r="AL23" s="38">
        <v>799</v>
      </c>
      <c r="AM23" s="38">
        <v>1409</v>
      </c>
      <c r="AN23" s="38">
        <v>1295</v>
      </c>
      <c r="AO23" s="38">
        <v>1421</v>
      </c>
      <c r="AP23" s="38">
        <v>1301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57"/>
    </row>
    <row r="24" spans="1:60" s="4" customFormat="1" ht="15" thickTop="1" thickBot="1" x14ac:dyDescent="0.3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</row>
    <row r="25" spans="1:60" ht="50.15" customHeight="1" thickTop="1" thickBot="1" x14ac:dyDescent="0.3">
      <c r="A25" s="79">
        <f>'PANEL DE CONTROL DISTRITAL'!A24</f>
        <v>6</v>
      </c>
      <c r="B25" s="80" t="str">
        <f>'PANEL DE CONTROL DISTRITAL'!B24</f>
        <v>ENTREGA DE LA CREDENCIAL PARA VOTAR</v>
      </c>
      <c r="C25" s="58" t="str">
        <f>'PANEL DE CONTROL DISTRITAL'!C24</f>
        <v>Operador de Equipo Tecnológico</v>
      </c>
      <c r="D25" s="78" t="str">
        <f>'PANEL DE CONTROL DISTRITAL'!D24</f>
        <v xml:space="preserve">Efectividad de entrega de CPV en MAC = </v>
      </c>
      <c r="E25" s="58" t="str">
        <f>'PANEL DE CONTROL DISTRITAL'!E24</f>
        <v>(Total de credenciales entregadas / Total de ciudadanas y ciudadanos que acuden al MAC a recoger su credencial) x 100</v>
      </c>
      <c r="F25" s="76" t="str">
        <f>'PANEL DE CONTROL DISTRITAL'!F24</f>
        <v>Semanal (remesa)</v>
      </c>
      <c r="G25" s="77">
        <f>'PANEL DE CONTROL DISTRITAL'!G24</f>
        <v>0.9</v>
      </c>
      <c r="H25" s="27" t="str">
        <f>'PANEL DE CONTROL DISTRITAL'!H24</f>
        <v xml:space="preserve">Total de credenciales entregadas </v>
      </c>
      <c r="I25" s="25">
        <v>408</v>
      </c>
      <c r="J25" s="25">
        <v>379</v>
      </c>
      <c r="K25" s="25">
        <v>0</v>
      </c>
      <c r="L25" s="25">
        <v>0</v>
      </c>
      <c r="M25" s="25">
        <v>422</v>
      </c>
      <c r="N25" s="25">
        <v>427</v>
      </c>
      <c r="O25" s="25">
        <v>526</v>
      </c>
      <c r="P25" s="25">
        <v>664</v>
      </c>
      <c r="Q25" s="25">
        <v>420</v>
      </c>
      <c r="R25" s="25">
        <v>537</v>
      </c>
      <c r="S25" s="25">
        <v>509</v>
      </c>
      <c r="T25" s="25">
        <v>612</v>
      </c>
      <c r="U25" s="25">
        <v>590</v>
      </c>
      <c r="V25" s="25">
        <v>597</v>
      </c>
      <c r="W25" s="25">
        <v>412</v>
      </c>
      <c r="X25" s="25">
        <v>450</v>
      </c>
      <c r="Y25" s="25">
        <v>201</v>
      </c>
      <c r="Z25" s="25">
        <v>576</v>
      </c>
      <c r="AA25" s="25">
        <v>385</v>
      </c>
      <c r="AB25" s="25">
        <v>477</v>
      </c>
      <c r="AC25" s="25">
        <v>373</v>
      </c>
      <c r="AD25" s="25">
        <v>397</v>
      </c>
      <c r="AE25" s="25">
        <v>420</v>
      </c>
      <c r="AF25" s="25">
        <v>392</v>
      </c>
      <c r="AG25" s="25">
        <v>490</v>
      </c>
      <c r="AH25" s="25">
        <v>190</v>
      </c>
      <c r="AI25" s="25">
        <v>51</v>
      </c>
      <c r="AJ25" s="25">
        <v>19</v>
      </c>
      <c r="AK25" s="25">
        <v>57</v>
      </c>
      <c r="AL25" s="25">
        <v>395</v>
      </c>
      <c r="AM25" s="25">
        <v>541</v>
      </c>
      <c r="AN25" s="25">
        <v>757</v>
      </c>
      <c r="AO25" s="25">
        <v>683</v>
      </c>
      <c r="AP25" s="25">
        <v>518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57">
        <f>IFERROR(SUM(I25:AU25)/SUM(I26:AU26),0)</f>
        <v>0.97883597883597884</v>
      </c>
    </row>
    <row r="26" spans="1:60" ht="66.5" customHeight="1" thickTop="1" thickBot="1" x14ac:dyDescent="0.3">
      <c r="A26" s="79"/>
      <c r="B26" s="80"/>
      <c r="C26" s="58"/>
      <c r="D26" s="78"/>
      <c r="E26" s="58"/>
      <c r="F26" s="76"/>
      <c r="G26" s="77"/>
      <c r="H26" s="27" t="str">
        <f>'PANEL DE CONTROL DISTRITAL'!H25</f>
        <v>Total de ciudadanas y ciudadanos que acuden al MAC a recoger su credencial</v>
      </c>
      <c r="I26" s="38">
        <v>410</v>
      </c>
      <c r="J26" s="38">
        <v>379</v>
      </c>
      <c r="K26" s="38">
        <v>0</v>
      </c>
      <c r="L26" s="38">
        <v>0</v>
      </c>
      <c r="M26" s="38">
        <v>422</v>
      </c>
      <c r="N26" s="38">
        <v>429</v>
      </c>
      <c r="O26" s="38">
        <v>526</v>
      </c>
      <c r="P26" s="38">
        <v>665</v>
      </c>
      <c r="Q26" s="38">
        <v>422</v>
      </c>
      <c r="R26" s="38">
        <v>540</v>
      </c>
      <c r="S26" s="38">
        <v>510</v>
      </c>
      <c r="T26" s="38">
        <v>612</v>
      </c>
      <c r="U26" s="38">
        <v>594</v>
      </c>
      <c r="V26" s="38">
        <v>598</v>
      </c>
      <c r="W26" s="38">
        <v>413</v>
      </c>
      <c r="X26" s="38">
        <v>449</v>
      </c>
      <c r="Y26" s="38">
        <v>201</v>
      </c>
      <c r="Z26" s="38">
        <v>578</v>
      </c>
      <c r="AA26" s="38">
        <v>386</v>
      </c>
      <c r="AB26" s="38">
        <v>481</v>
      </c>
      <c r="AC26" s="38">
        <v>373</v>
      </c>
      <c r="AD26" s="38">
        <v>400</v>
      </c>
      <c r="AE26" s="38">
        <v>422</v>
      </c>
      <c r="AF26" s="38">
        <v>418</v>
      </c>
      <c r="AG26" s="38">
        <v>516</v>
      </c>
      <c r="AH26" s="38">
        <v>201</v>
      </c>
      <c r="AI26" s="38">
        <v>62</v>
      </c>
      <c r="AJ26" s="38">
        <v>19</v>
      </c>
      <c r="AK26" s="38">
        <v>0</v>
      </c>
      <c r="AL26" s="38">
        <v>438</v>
      </c>
      <c r="AM26" s="38">
        <v>603</v>
      </c>
      <c r="AN26" s="38">
        <v>818</v>
      </c>
      <c r="AO26" s="38">
        <v>729</v>
      </c>
      <c r="AP26" s="38">
        <v>561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57"/>
    </row>
    <row r="27" spans="1:60" ht="15.75" customHeight="1" thickTop="1" x14ac:dyDescent="0.25">
      <c r="B27" s="1" t="s">
        <v>28</v>
      </c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15"/>
    </row>
    <row r="28" spans="1:60" ht="15.75" customHeight="1" x14ac:dyDescent="0.25">
      <c r="H28" s="52"/>
    </row>
    <row r="29" spans="1:60" ht="15.75" customHeight="1" x14ac:dyDescent="0.25">
      <c r="H29" s="52"/>
      <c r="I29" s="87" t="s">
        <v>27</v>
      </c>
      <c r="J29" s="87"/>
      <c r="K29" s="87"/>
      <c r="L29" s="87"/>
    </row>
    <row r="30" spans="1:60" ht="15.75" customHeight="1" x14ac:dyDescent="0.25">
      <c r="H30" s="52"/>
      <c r="I30" s="9"/>
      <c r="J30" s="10" t="s">
        <v>25</v>
      </c>
      <c r="K30" s="10"/>
      <c r="L30" s="10"/>
    </row>
    <row r="31" spans="1:60" ht="39" customHeight="1" x14ac:dyDescent="0.25">
      <c r="H31" s="52"/>
      <c r="I31" s="11"/>
      <c r="J31" s="10" t="s">
        <v>26</v>
      </c>
      <c r="K31" s="10"/>
      <c r="L31" s="10"/>
    </row>
    <row r="32" spans="1:60" ht="30" customHeight="1" x14ac:dyDescent="0.25">
      <c r="H32" s="52"/>
      <c r="I32" s="12"/>
      <c r="J32" s="10" t="s">
        <v>18</v>
      </c>
      <c r="K32" s="10"/>
      <c r="L32" s="10"/>
    </row>
    <row r="33" spans="2:13" ht="30" customHeight="1" thickBot="1" x14ac:dyDescent="0.3">
      <c r="H33" s="52"/>
      <c r="I33" s="10"/>
      <c r="J33" s="10"/>
      <c r="K33" s="10"/>
      <c r="L33" s="10"/>
    </row>
    <row r="34" spans="2:13" ht="30" customHeight="1" thickTop="1" thickBot="1" x14ac:dyDescent="0.3">
      <c r="B34" s="88" t="s">
        <v>22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9"/>
    </row>
    <row r="35" spans="2:13" ht="30" customHeight="1" thickTop="1" thickBot="1" x14ac:dyDescent="0.3">
      <c r="B35" s="90" t="s">
        <v>23</v>
      </c>
      <c r="C35" s="90"/>
      <c r="D35" s="90"/>
      <c r="E35" s="90"/>
      <c r="F35" s="90"/>
      <c r="G35" s="91"/>
      <c r="H35" s="92" t="s">
        <v>24</v>
      </c>
      <c r="I35" s="90"/>
      <c r="J35" s="90"/>
      <c r="K35" s="90"/>
      <c r="L35" s="90"/>
      <c r="M35" s="91"/>
    </row>
    <row r="36" spans="2:13" ht="30" customHeight="1" thickTop="1" x14ac:dyDescent="0.25">
      <c r="B36" s="81" t="s">
        <v>104</v>
      </c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2:13" ht="30" customHeight="1" thickBot="1" x14ac:dyDescent="0.3">
      <c r="B37" s="84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6"/>
    </row>
    <row r="38" spans="2:13" ht="30" customHeight="1" thickTop="1" x14ac:dyDescent="0.25"/>
  </sheetData>
  <mergeCells count="70">
    <mergeCell ref="D22:D23"/>
    <mergeCell ref="AV25:AV26"/>
    <mergeCell ref="I29:L29"/>
    <mergeCell ref="B34:M34"/>
    <mergeCell ref="B35:G35"/>
    <mergeCell ref="H35:M35"/>
    <mergeCell ref="B16:B17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G13:G14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G10:G11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AV10:AV11"/>
    <mergeCell ref="AV13:AV14"/>
    <mergeCell ref="E10:E11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F10:F11"/>
  </mergeCells>
  <conditionalFormatting sqref="I21:AU21">
    <cfRule type="colorScale" priority="2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4" priority="18" operator="greaterThan">
      <formula>95%</formula>
    </cfRule>
    <cfRule type="cellIs" dxfId="33" priority="19" operator="greaterThanOrEqual">
      <formula>90%</formula>
    </cfRule>
    <cfRule type="cellIs" dxfId="32" priority="20" operator="lessThan">
      <formula>89.99%</formula>
    </cfRule>
  </conditionalFormatting>
  <conditionalFormatting sqref="AV13">
    <cfRule type="cellIs" dxfId="31" priority="15" operator="greaterThan">
      <formula>95%</formula>
    </cfRule>
    <cfRule type="cellIs" dxfId="30" priority="16" operator="greaterThanOrEqual">
      <formula>90%</formula>
    </cfRule>
    <cfRule type="cellIs" dxfId="29" priority="17" operator="lessThan">
      <formula>89.99%</formula>
    </cfRule>
  </conditionalFormatting>
  <conditionalFormatting sqref="AV16">
    <cfRule type="cellIs" dxfId="28" priority="12" operator="greaterThan">
      <formula>95%</formula>
    </cfRule>
    <cfRule type="cellIs" dxfId="27" priority="13" operator="greaterThanOrEqual">
      <formula>90%</formula>
    </cfRule>
    <cfRule type="cellIs" dxfId="26" priority="14" operator="lessThan">
      <formula>89.99%</formula>
    </cfRule>
  </conditionalFormatting>
  <conditionalFormatting sqref="AV19">
    <cfRule type="cellIs" dxfId="25" priority="9" operator="greaterThan">
      <formula>95%</formula>
    </cfRule>
    <cfRule type="cellIs" dxfId="24" priority="10" operator="greaterThanOrEqual">
      <formula>90%</formula>
    </cfRule>
    <cfRule type="cellIs" dxfId="23" priority="11" operator="lessThan">
      <formula>89.99%</formula>
    </cfRule>
  </conditionalFormatting>
  <conditionalFormatting sqref="AV22">
    <cfRule type="cellIs" dxfId="22" priority="1" operator="greaterThan">
      <formula>95%</formula>
    </cfRule>
    <cfRule type="cellIs" dxfId="21" priority="2" operator="greaterThanOrEqual">
      <formula>90%</formula>
    </cfRule>
    <cfRule type="cellIs" dxfId="20" priority="3" operator="lessThan">
      <formula>89.99%</formula>
    </cfRule>
  </conditionalFormatting>
  <conditionalFormatting sqref="AV25">
    <cfRule type="cellIs" dxfId="19" priority="4" operator="greaterThan">
      <formula>95%</formula>
    </cfRule>
    <cfRule type="cellIs" dxfId="18" priority="5" operator="greaterThanOrEqual">
      <formula>90%</formula>
    </cfRule>
    <cfRule type="cellIs" dxfId="17" priority="6" operator="lessThan">
      <formula>89.99%</formula>
    </cfRule>
  </conditionalFormatting>
  <dataValidations disablePrompts="1" count="1">
    <dataValidation showDropDown="1" showInputMessage="1" showErrorMessage="1" sqref="C21 G19:G23 G10:G11 G16:G17 G13:G14 G25:G26" xr:uid="{189D4D2F-C9D3-48EE-B9CE-CFFC7DAF8A9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4ea72f7-698a-4710-9b83-5c5b7609dc8a">PJHJ36CWT4ZF-97-6373</_dlc_DocId>
    <_dlc_DocIdUrl xmlns="d4ea72f7-698a-4710-9b83-5c5b7609dc8a">
      <Url>http://intranet.itguardian.com.mx/Calidad/_layouts/DocIdRedir.aspx?ID=PJHJ36CWT4ZF-97-6373</Url>
      <Description>PJHJ36CWT4ZF-97-6373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8DB2D399C8AD4BAAAAFF52CCD54D7A" ma:contentTypeVersion="0" ma:contentTypeDescription="Crear nuevo documento." ma:contentTypeScope="" ma:versionID="6f5250e81cb3a8914aa284c5434f391a">
  <xsd:schema xmlns:xsd="http://www.w3.org/2001/XMLSchema" xmlns:xs="http://www.w3.org/2001/XMLSchema" xmlns:p="http://schemas.microsoft.com/office/2006/metadata/properties" xmlns:ns2="d4ea72f7-698a-4710-9b83-5c5b7609dc8a" targetNamespace="http://schemas.microsoft.com/office/2006/metadata/properties" ma:root="true" ma:fieldsID="4e339b20546a0314c9f5729d075ba64a" ns2:_="">
    <xsd:import namespace="d4ea72f7-698a-4710-9b83-5c5b7609dc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72f7-698a-4710-9b83-5c5b7609dc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B71567-3370-4945-A420-85B502E4E7E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FC1A81-9E6B-41C7-9F3D-FADA198D60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185E0A-896A-4DE9-8F71-746092AC2565}">
  <ds:schemaRefs>
    <ds:schemaRef ds:uri="http://purl.org/dc/elements/1.1/"/>
    <ds:schemaRef ds:uri="d4ea72f7-698a-4710-9b83-5c5b7609dc8a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B31DDFC6-AD0F-4E04-971E-D8C4E1D4B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a72f7-698a-4710-9b83-5c5b7609d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PANEL DE CONTROL DISTRITAL</vt:lpstr>
      <vt:lpstr>030151</vt:lpstr>
      <vt:lpstr>030152</vt:lpstr>
      <vt:lpstr>030153</vt:lpstr>
      <vt:lpstr>030154</vt:lpstr>
      <vt:lpstr>030155</vt:lpstr>
      <vt:lpstr>030156</vt:lpstr>
      <vt:lpstr>030157</vt:lpstr>
      <vt:lpstr>030251</vt:lpstr>
      <vt:lpstr>030252</vt:lpstr>
      <vt:lpstr>'030151'!Títulos_a_imprimir</vt:lpstr>
      <vt:lpstr>'030152'!Títulos_a_imprimir</vt:lpstr>
      <vt:lpstr>'030153'!Títulos_a_imprimir</vt:lpstr>
      <vt:lpstr>'030154'!Títulos_a_imprimir</vt:lpstr>
      <vt:lpstr>'030155'!Títulos_a_imprimir</vt:lpstr>
      <vt:lpstr>'030156'!Títulos_a_imprimir</vt:lpstr>
      <vt:lpstr>'030157'!Títulos_a_imprimir</vt:lpstr>
      <vt:lpstr>'030251'!Títulos_a_imprimir</vt:lpstr>
      <vt:lpstr>'030252'!Títulos_a_imprimir</vt:lpstr>
      <vt:lpstr>'PANEL DE CONTROL DISTRITAL'!Títulos_a_imprimir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Ricardo Sánchez Sánchez</dc:creator>
  <cp:lastModifiedBy>FALCON  KAREN GUADALUPE</cp:lastModifiedBy>
  <cp:lastPrinted>2020-12-16T08:17:36Z</cp:lastPrinted>
  <dcterms:created xsi:type="dcterms:W3CDTF">2017-02-09T16:44:50Z</dcterms:created>
  <dcterms:modified xsi:type="dcterms:W3CDTF">2026-08-26T01:33:08Z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0x010100E38DB2D399C8AD4BAAAAFF52CCD54D7A</vt:lpwstr>
  </property>
  <property fmtid="{D5CDD505-2E9C-101B-9397-08002B2CF9AE}" pid="3" name="_dlc_DocIdItemGuid">
    <vt:lpwstr>c437e133-8383-47ca-8925-3c16fbcdbf98</vt:lpwstr>
  </property>
</Properties>
</file>